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" yWindow="18" windowWidth="9413" windowHeight="5005" tabRatio="775" activeTab="0"/>
  </bookViews>
  <sheets>
    <sheet name="INC ST" sheetId="1" r:id="rId1"/>
    <sheet name="BS" sheetId="2" r:id="rId2"/>
    <sheet name="CASH FLOW" sheetId="3" r:id="rId3"/>
    <sheet name="CHG EQ" sheetId="4" r:id="rId4"/>
    <sheet name="Cover pg" sheetId="5" r:id="rId5"/>
  </sheets>
  <definedNames>
    <definedName name="_xlnm.Print_Area" localSheetId="1">'BS'!$A$1:$J$47</definedName>
  </definedNames>
  <calcPr fullCalcOnLoad="1"/>
</workbook>
</file>

<file path=xl/comments2.xml><?xml version="1.0" encoding="utf-8"?>
<comments xmlns="http://schemas.openxmlformats.org/spreadsheetml/2006/main">
  <authors>
    <author>eehui</author>
  </authors>
  <commentList>
    <comment ref="I6" authorId="0">
      <text>
        <r>
          <rPr>
            <b/>
            <sz val="8"/>
            <rFont val="Tahoma"/>
            <family val="0"/>
          </rPr>
          <t>eehui:</t>
        </r>
        <r>
          <rPr>
            <sz val="8"/>
            <rFont val="Tahoma"/>
            <family val="0"/>
          </rPr>
          <t xml:space="preserve">
follow Yr 2006 Annual Report</t>
        </r>
      </text>
    </comment>
  </commentList>
</comments>
</file>

<file path=xl/sharedStrings.xml><?xml version="1.0" encoding="utf-8"?>
<sst xmlns="http://schemas.openxmlformats.org/spreadsheetml/2006/main" count="218" uniqueCount="120">
  <si>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</si>
  <si>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</si>
  <si>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</si>
  <si>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</si>
  <si>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</si>
  <si>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</si>
  <si>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</si>
  <si>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</si>
  <si>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</si>
  <si>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</si>
  <si>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</si>
  <si>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</si>
  <si>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</si>
  <si>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</si>
  <si>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</si>
  <si>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</si>
  <si>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</si>
  <si>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</si>
  <si>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</si>
  <si>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</si>
  <si>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</si>
  <si>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</si>
  <si>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</si>
  <si>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</si>
  <si>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</si>
  <si>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</si>
  <si>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</si>
  <si>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</si>
  <si>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</si>
  <si>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</si>
  <si>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</si>
  <si>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</si>
  <si>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</si>
  <si>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</si>
  <si>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</si>
  <si>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</si>
  <si>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</si>
  <si>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</si>
  <si>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</si>
  <si>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</si>
  <si>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</si>
  <si>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</si>
  <si>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</si>
  <si>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</si>
  <si>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</si>
  <si>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</si>
  <si>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</si>
  <si>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</si>
  <si>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</si>
  <si>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</si>
  <si>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</si>
  <si>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</si>
  <si>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</si>
  <si>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</si>
  <si>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</si>
  <si>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</si>
  <si>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</si>
  <si>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</si>
  <si>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</si>
  <si>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</si>
  <si>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</si>
  <si>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</si>
  <si>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</si>
  <si>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>CONDENSED INCOME STATEMENTS</t>
  </si>
  <si>
    <t>Adjustment for non cash items :</t>
  </si>
  <si>
    <t>Other operating income</t>
  </si>
  <si>
    <t>Software development expenditure</t>
  </si>
  <si>
    <t>Long term liabilities</t>
  </si>
  <si>
    <t>Net cash from operations</t>
  </si>
  <si>
    <t>(The Condensed Statement of changes in Equity should be read in conjunction with the audited financial statements</t>
  </si>
  <si>
    <t>Note 1</t>
  </si>
  <si>
    <t>The Media Shoppe Berhad (383028-D)</t>
  </si>
  <si>
    <t>(i)  Basic (Sen)</t>
  </si>
  <si>
    <t>(ii) Diluted (Sen)</t>
  </si>
  <si>
    <t>Foreign exchange difference</t>
  </si>
  <si>
    <t>Deposits</t>
  </si>
  <si>
    <t>Profit/Loss before taxation</t>
  </si>
  <si>
    <t>Profit/Loss after taxation</t>
  </si>
  <si>
    <t>Net Profit/Net loss attributable to shareholders</t>
  </si>
  <si>
    <t>Interest paid</t>
  </si>
  <si>
    <t>Hire purchase and lease creditor - current</t>
  </si>
  <si>
    <t>Repayment of hire purchase and lease creditor</t>
  </si>
  <si>
    <t>Net assets per share (Sen)</t>
  </si>
  <si>
    <t>Hire purchase and lease creditor - non current</t>
  </si>
  <si>
    <t>Balance as at 31 December 2005</t>
  </si>
  <si>
    <t>Other investment</t>
  </si>
  <si>
    <t>Loss before taxation</t>
  </si>
  <si>
    <t>Allowance for doubtful debts</t>
  </si>
  <si>
    <t>Amortisation of software development cost</t>
  </si>
  <si>
    <t>Bad debts written off</t>
  </si>
  <si>
    <t>Depreciation of plant and equipment</t>
  </si>
  <si>
    <t>Gain on disposal of plant and equipment</t>
  </si>
  <si>
    <t>Interest income</t>
  </si>
  <si>
    <t>Income tax paid</t>
  </si>
  <si>
    <t>Interest received</t>
  </si>
  <si>
    <t>Software development cost paid</t>
  </si>
  <si>
    <t>Proceeds from disposal of plant and equipement</t>
  </si>
  <si>
    <t>Purchase of a club membership</t>
  </si>
  <si>
    <t>CURRENCY TRANSLATION DIFFERENCE</t>
  </si>
  <si>
    <t>31 Dec 2006</t>
  </si>
  <si>
    <t xml:space="preserve"> for the year ended 31 December 2006)</t>
  </si>
  <si>
    <t>Balance as at 31 December 2006</t>
  </si>
  <si>
    <t>Plant and equipment written off</t>
  </si>
  <si>
    <t>(The Condensed Income Statements should be read in conjunction with the audited financial statements for the year ended 31 December 2006)</t>
  </si>
  <si>
    <t>for the year ended 31 December 2006)</t>
  </si>
  <si>
    <t xml:space="preserve">   </t>
  </si>
  <si>
    <t>Term loan</t>
  </si>
  <si>
    <t>THE MEDIA SHOPPE BERHAD</t>
  </si>
  <si>
    <t>As at 30 September 2007 and 31 December 2006</t>
  </si>
  <si>
    <t xml:space="preserve"> 30 Sept 2007</t>
  </si>
  <si>
    <t>For the 9 months ended 30 September 2007</t>
  </si>
  <si>
    <t>9 months ended 30 September 2007</t>
  </si>
  <si>
    <t>Balance as at  30 September 2007</t>
  </si>
  <si>
    <t>Net loss for the 9 months ended 30 September 2007</t>
  </si>
  <si>
    <t>9 months ended 30 September 2006</t>
  </si>
  <si>
    <t>Net loss for the 9 months priod ended 30 September 2006</t>
  </si>
  <si>
    <t>Balance as at  30 September 2006</t>
  </si>
  <si>
    <t>3rd Quarter Announcement</t>
  </si>
  <si>
    <t>Year 2007</t>
  </si>
  <si>
    <t xml:space="preserve">(Incorporated in Malaysia - Company No. 383028-D)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</si>
</sst>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[$-409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41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186" fontId="0" fillId="0" borderId="4" xfId="15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6" fontId="0" fillId="2" borderId="0" xfId="15" applyNumberFormat="1" applyFill="1" applyBorder="1" applyAlignment="1">
      <alignment/>
    </xf>
    <xf numFmtId="0" fontId="0" fillId="2" borderId="0" xfId="0" applyFill="1" applyBorder="1" applyAlignment="1">
      <alignment/>
    </xf>
    <xf numFmtId="186" fontId="0" fillId="2" borderId="0" xfId="15" applyNumberFormat="1" applyFont="1" applyFill="1" applyBorder="1" applyAlignment="1">
      <alignment horizontal="center"/>
    </xf>
    <xf numFmtId="186" fontId="0" fillId="2" borderId="0" xfId="15" applyNumberFormat="1" applyFill="1" applyAlignment="1">
      <alignment/>
    </xf>
    <xf numFmtId="186" fontId="0" fillId="2" borderId="0" xfId="15" applyNumberFormat="1" applyFill="1" applyAlignment="1">
      <alignment horizontal="center"/>
    </xf>
    <xf numFmtId="186" fontId="0" fillId="2" borderId="0" xfId="15" applyNumberFormat="1" applyFont="1" applyFill="1" applyAlignment="1">
      <alignment horizontal="center"/>
    </xf>
    <xf numFmtId="186" fontId="0" fillId="2" borderId="0" xfId="15" applyNumberFormat="1" applyFont="1" applyFill="1" applyBorder="1" applyAlignment="1">
      <alignment/>
    </xf>
    <xf numFmtId="186" fontId="0" fillId="2" borderId="1" xfId="15" applyNumberFormat="1" applyFill="1" applyBorder="1" applyAlignment="1">
      <alignment/>
    </xf>
    <xf numFmtId="186" fontId="0" fillId="2" borderId="1" xfId="15" applyNumberFormat="1" applyFill="1" applyBorder="1" applyAlignment="1">
      <alignment horizontal="center"/>
    </xf>
    <xf numFmtId="186" fontId="0" fillId="2" borderId="0" xfId="15" applyNumberFormat="1" applyFill="1" applyBorder="1" applyAlignment="1">
      <alignment horizontal="center"/>
    </xf>
    <xf numFmtId="186" fontId="0" fillId="2" borderId="5" xfId="15" applyNumberFormat="1" applyFill="1" applyBorder="1" applyAlignment="1">
      <alignment/>
    </xf>
    <xf numFmtId="43" fontId="0" fillId="2" borderId="0" xfId="15" applyNumberFormat="1" applyFont="1" applyFill="1" applyAlignment="1">
      <alignment/>
    </xf>
    <xf numFmtId="43" fontId="0" fillId="2" borderId="0" xfId="15" applyNumberFormat="1" applyFont="1" applyFill="1" applyAlignment="1">
      <alignment horizontal="center"/>
    </xf>
    <xf numFmtId="43" fontId="0" fillId="2" borderId="0" xfId="15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86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15" applyNumberFormat="1" applyFont="1" applyFill="1" applyBorder="1" applyAlignment="1">
      <alignment/>
    </xf>
    <xf numFmtId="186" fontId="0" fillId="0" borderId="1" xfId="15" applyNumberFormat="1" applyFill="1" applyBorder="1" applyAlignment="1">
      <alignment/>
    </xf>
    <xf numFmtId="186" fontId="0" fillId="0" borderId="5" xfId="15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8"/>
  <sheetViews>
    <sheetView tabSelected="1" workbookViewId="0" topLeftCell="A1">
      <selection activeCell="A5" sqref="A5:V5"/>
    </sheetView>
  </sheetViews>
  <sheetFormatPr defaultColWidth="9.140625" defaultRowHeight="12.75" outlineLevelCol="1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hidden="1" customWidth="1" outlineLevel="1"/>
    <col min="8" max="8" width="2.140625" style="0" hidden="1" customWidth="1" outlineLevel="1"/>
    <col min="9" max="9" width="18.8515625" style="0" hidden="1" customWidth="1" outlineLevel="1"/>
    <col min="10" max="10" width="2.140625" style="0" hidden="1" customWidth="1" outlineLevel="1"/>
    <col min="11" max="11" width="19.421875" style="0" hidden="1" customWidth="1" outlineLevel="1"/>
    <col min="12" max="12" width="2.140625" style="0" hidden="1" customWidth="1" outlineLevel="1"/>
    <col min="13" max="13" width="18.8515625" style="0" hidden="1" customWidth="1" outlineLevel="1"/>
    <col min="14" max="14" width="2.140625" style="0" hidden="1" customWidth="1" outlineLevel="1"/>
    <col min="15" max="15" width="19.421875" style="0" customWidth="1" collapsed="1"/>
    <col min="16" max="16" width="2.140625" style="0" customWidth="1"/>
    <col min="17" max="17" width="18.8515625" style="0" customWidth="1"/>
    <col min="18" max="18" width="2.140625" style="0" customWidth="1"/>
    <col min="19" max="19" width="15.00390625" style="0" customWidth="1"/>
    <col min="20" max="20" width="2.140625" style="0" customWidth="1"/>
    <col min="21" max="21" width="17.8515625" style="0" customWidth="1"/>
    <col min="22" max="22" width="13.421875" style="0" customWidth="1"/>
    <col min="24" max="24" width="10.00390625" style="0" customWidth="1"/>
  </cols>
  <sheetData>
    <row r="1" spans="1:22" ht="12.75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82" t="s">
        <v>119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2.75">
      <c r="A3" s="80" t="s">
        <v>63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2.75">
      <c r="A4" s="81" t="s">
        <v>110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2.75">
      <c r="A5" s="80" t="s">
        <v>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3"/>
      <c r="W6" s="10"/>
      <c r="X6" s="10"/>
      <c r="Y6" s="10"/>
    </row>
    <row r="7" spans="1:25" ht="12.75">
      <c r="A7" s="1" t="s">
        <v>63</v>
      </c>
      <c r="V7" s="10"/>
      <c r="W7" s="10"/>
      <c r="X7" s="10"/>
      <c r="Y7" s="10"/>
    </row>
    <row r="8" spans="6:25" ht="12.75">
      <c r="F8" s="3"/>
      <c r="G8" s="77" t="s">
        <v>27</v>
      </c>
      <c r="H8" s="77"/>
      <c r="I8" s="77"/>
      <c r="J8" s="3"/>
      <c r="K8" s="77" t="s">
        <v>27</v>
      </c>
      <c r="L8" s="77"/>
      <c r="M8" s="77"/>
      <c r="N8" s="3"/>
      <c r="O8" s="79" t="s">
        <v>27</v>
      </c>
      <c r="P8" s="79"/>
      <c r="Q8" s="79"/>
      <c r="R8" s="28"/>
      <c r="S8" s="78" t="s">
        <v>28</v>
      </c>
      <c r="T8" s="78"/>
      <c r="U8" s="78"/>
      <c r="V8" s="20"/>
      <c r="W8" s="20"/>
      <c r="X8" s="20"/>
      <c r="Y8" s="10"/>
    </row>
    <row r="9" spans="7:25" ht="12.75">
      <c r="G9" s="49"/>
      <c r="H9" s="49"/>
      <c r="I9" s="49"/>
      <c r="J9" s="11"/>
      <c r="K9" s="49"/>
      <c r="L9" s="49"/>
      <c r="M9" s="49"/>
      <c r="N9" s="11"/>
      <c r="O9" s="70"/>
      <c r="P9" s="70"/>
      <c r="Q9" s="70"/>
      <c r="R9" s="2"/>
      <c r="S9" s="11"/>
      <c r="T9" s="11"/>
      <c r="U9" s="10"/>
      <c r="V9" s="20"/>
      <c r="W9" s="20"/>
      <c r="X9" s="20"/>
      <c r="Y9" s="10"/>
    </row>
    <row r="10" spans="7:25" ht="12.75">
      <c r="G10" s="49">
        <v>2007</v>
      </c>
      <c r="H10" s="49"/>
      <c r="I10" s="49">
        <v>2006</v>
      </c>
      <c r="J10" s="11"/>
      <c r="K10" s="49">
        <v>2007</v>
      </c>
      <c r="L10" s="49"/>
      <c r="M10" s="49">
        <v>2006</v>
      </c>
      <c r="N10" s="11"/>
      <c r="O10" s="70">
        <v>2007</v>
      </c>
      <c r="P10" s="70"/>
      <c r="Q10" s="70">
        <v>2006</v>
      </c>
      <c r="R10" s="2"/>
      <c r="S10" s="11">
        <f>K10</f>
        <v>2007</v>
      </c>
      <c r="T10" s="11"/>
      <c r="U10" s="11">
        <f>M10</f>
        <v>2006</v>
      </c>
      <c r="V10" s="11"/>
      <c r="W10" s="20"/>
      <c r="X10" s="20"/>
      <c r="Y10" s="10"/>
    </row>
    <row r="11" spans="7:25" ht="12.75">
      <c r="G11" s="50" t="s">
        <v>0</v>
      </c>
      <c r="H11" s="50"/>
      <c r="I11" s="50" t="s">
        <v>0</v>
      </c>
      <c r="J11" s="3"/>
      <c r="K11" s="50" t="s">
        <v>0</v>
      </c>
      <c r="L11" s="50"/>
      <c r="M11" s="50" t="s">
        <v>0</v>
      </c>
      <c r="N11" s="3"/>
      <c r="O11" s="69" t="s">
        <v>0</v>
      </c>
      <c r="P11" s="69"/>
      <c r="Q11" s="69" t="s">
        <v>0</v>
      </c>
      <c r="R11" s="2"/>
      <c r="S11" s="3" t="s">
        <v>29</v>
      </c>
      <c r="T11" s="3"/>
      <c r="U11" s="3" t="s">
        <v>29</v>
      </c>
      <c r="V11" s="3"/>
      <c r="W11" s="11"/>
      <c r="X11" s="11"/>
      <c r="Y11" s="10"/>
    </row>
    <row r="12" spans="7:25" ht="12.75">
      <c r="G12" s="50" t="s">
        <v>17</v>
      </c>
      <c r="H12" s="50"/>
      <c r="I12" s="50" t="s">
        <v>17</v>
      </c>
      <c r="J12" s="3"/>
      <c r="K12" s="50" t="s">
        <v>17</v>
      </c>
      <c r="L12" s="50"/>
      <c r="M12" s="50" t="s">
        <v>17</v>
      </c>
      <c r="N12" s="3"/>
      <c r="O12" s="69" t="s">
        <v>17</v>
      </c>
      <c r="P12" s="69"/>
      <c r="Q12" s="69" t="s">
        <v>17</v>
      </c>
      <c r="R12" s="2"/>
      <c r="S12" s="3" t="s">
        <v>1</v>
      </c>
      <c r="T12" s="3"/>
      <c r="U12" s="3" t="s">
        <v>1</v>
      </c>
      <c r="V12" s="3"/>
      <c r="W12" s="11"/>
      <c r="X12" s="11"/>
      <c r="Y12" s="10"/>
    </row>
    <row r="13" spans="7:25" ht="13.5" thickBot="1">
      <c r="G13" s="51">
        <v>39172</v>
      </c>
      <c r="H13" s="49"/>
      <c r="I13" s="51">
        <v>38807</v>
      </c>
      <c r="J13" s="11"/>
      <c r="K13" s="51">
        <v>39263</v>
      </c>
      <c r="L13" s="49"/>
      <c r="M13" s="51">
        <v>38898</v>
      </c>
      <c r="N13" s="11"/>
      <c r="O13" s="71">
        <v>39355</v>
      </c>
      <c r="P13" s="70"/>
      <c r="Q13" s="71">
        <v>38990</v>
      </c>
      <c r="R13" s="2"/>
      <c r="S13" s="19">
        <f>O13</f>
        <v>39355</v>
      </c>
      <c r="T13" s="11"/>
      <c r="U13" s="19">
        <f>Q13</f>
        <v>38990</v>
      </c>
      <c r="V13" s="21"/>
      <c r="W13" s="11"/>
      <c r="X13" s="21"/>
      <c r="Y13" s="10"/>
    </row>
    <row r="14" spans="7:25" ht="12.75">
      <c r="G14" s="50" t="s">
        <v>2</v>
      </c>
      <c r="H14" s="50"/>
      <c r="I14" s="50" t="s">
        <v>2</v>
      </c>
      <c r="J14" s="3"/>
      <c r="K14" s="50" t="s">
        <v>2</v>
      </c>
      <c r="L14" s="50"/>
      <c r="M14" s="50" t="s">
        <v>2</v>
      </c>
      <c r="N14" s="3"/>
      <c r="O14" s="69" t="s">
        <v>2</v>
      </c>
      <c r="P14" s="69"/>
      <c r="Q14" s="69" t="s">
        <v>2</v>
      </c>
      <c r="R14" s="3"/>
      <c r="S14" s="3" t="s">
        <v>2</v>
      </c>
      <c r="T14" s="3"/>
      <c r="U14" s="3" t="s">
        <v>2</v>
      </c>
      <c r="V14" s="11"/>
      <c r="W14" s="11"/>
      <c r="X14" s="11"/>
      <c r="Y14" s="10"/>
    </row>
    <row r="15" spans="7:25" ht="12.75">
      <c r="G15" s="52"/>
      <c r="H15" s="52"/>
      <c r="I15" s="52"/>
      <c r="K15" s="52"/>
      <c r="L15" s="52"/>
      <c r="M15" s="52"/>
      <c r="O15" s="35"/>
      <c r="P15" s="35"/>
      <c r="Q15" s="35"/>
      <c r="V15" s="10"/>
      <c r="W15" s="10"/>
      <c r="X15" s="10"/>
      <c r="Y15" s="10"/>
    </row>
    <row r="16" spans="2:25" ht="12.75">
      <c r="B16" t="s">
        <v>3</v>
      </c>
      <c r="C16" s="1" t="s">
        <v>10</v>
      </c>
      <c r="G16" s="53">
        <v>1671</v>
      </c>
      <c r="H16" s="54"/>
      <c r="I16" s="55">
        <v>1620</v>
      </c>
      <c r="J16" s="10"/>
      <c r="K16" s="53">
        <v>2571</v>
      </c>
      <c r="L16" s="54"/>
      <c r="M16" s="53">
        <v>2110</v>
      </c>
      <c r="N16" s="10"/>
      <c r="O16" s="72">
        <v>749</v>
      </c>
      <c r="P16" s="73"/>
      <c r="Q16" s="72">
        <v>1768</v>
      </c>
      <c r="R16" s="8"/>
      <c r="S16" s="8">
        <f>G16+K16+O16</f>
        <v>4991</v>
      </c>
      <c r="T16" s="10"/>
      <c r="U16" s="8">
        <f>I16+M16+Q16</f>
        <v>5498</v>
      </c>
      <c r="V16" s="8"/>
      <c r="W16" s="10"/>
      <c r="X16" s="8"/>
      <c r="Y16" s="10"/>
    </row>
    <row r="17" spans="7:25" ht="12.75">
      <c r="G17" s="56"/>
      <c r="H17" s="52"/>
      <c r="I17" s="57"/>
      <c r="K17" s="56"/>
      <c r="L17" s="52"/>
      <c r="M17" s="56"/>
      <c r="O17" s="36"/>
      <c r="P17" s="35"/>
      <c r="Q17" s="36"/>
      <c r="R17" s="8"/>
      <c r="S17" s="8"/>
      <c r="U17" s="8"/>
      <c r="V17" s="8"/>
      <c r="W17" s="10"/>
      <c r="X17" s="8"/>
      <c r="Y17" s="10"/>
    </row>
    <row r="18" spans="3:25" ht="12.75">
      <c r="C18" s="1" t="s">
        <v>65</v>
      </c>
      <c r="G18" s="56">
        <v>58</v>
      </c>
      <c r="H18" s="52"/>
      <c r="I18" s="58">
        <v>59</v>
      </c>
      <c r="K18" s="56">
        <v>43</v>
      </c>
      <c r="L18" s="52"/>
      <c r="M18" s="56">
        <v>59</v>
      </c>
      <c r="O18" s="36">
        <v>46</v>
      </c>
      <c r="P18" s="35"/>
      <c r="Q18" s="36">
        <v>62</v>
      </c>
      <c r="R18" s="8"/>
      <c r="S18" s="8">
        <f>G18+K18+O18</f>
        <v>147</v>
      </c>
      <c r="U18" s="8">
        <f>I18+M18+Q18</f>
        <v>180</v>
      </c>
      <c r="V18" s="8"/>
      <c r="W18" s="10"/>
      <c r="X18" s="8"/>
      <c r="Y18" s="10"/>
    </row>
    <row r="19" spans="7:25" ht="12.75">
      <c r="G19" s="56"/>
      <c r="H19" s="52"/>
      <c r="I19" s="57"/>
      <c r="K19" s="56"/>
      <c r="L19" s="52"/>
      <c r="M19" s="56"/>
      <c r="O19" s="36"/>
      <c r="P19" s="35"/>
      <c r="Q19" s="36"/>
      <c r="R19" s="8"/>
      <c r="S19" s="8"/>
      <c r="U19" s="8"/>
      <c r="V19" s="8"/>
      <c r="W19" s="10"/>
      <c r="X19" s="8"/>
      <c r="Y19" s="10"/>
    </row>
    <row r="20" spans="2:25" ht="12.75">
      <c r="B20" t="s">
        <v>3</v>
      </c>
      <c r="C20" s="1" t="s">
        <v>50</v>
      </c>
      <c r="G20" s="53">
        <v>-2481</v>
      </c>
      <c r="H20" s="54"/>
      <c r="I20" s="55">
        <v>-1811</v>
      </c>
      <c r="J20" s="10"/>
      <c r="K20" s="53">
        <f>-1962-1199-93-234</f>
        <v>-3488</v>
      </c>
      <c r="L20" s="54"/>
      <c r="M20" s="53">
        <f>-663-1054-91-237+5</f>
        <v>-2040</v>
      </c>
      <c r="N20" s="10"/>
      <c r="O20" s="72">
        <f>-467-1115-86-234</f>
        <v>-1902</v>
      </c>
      <c r="P20" s="73"/>
      <c r="Q20" s="72">
        <v>-2047</v>
      </c>
      <c r="R20" s="8"/>
      <c r="S20" s="8">
        <f>G20+K20+O20</f>
        <v>-7871</v>
      </c>
      <c r="T20" s="10"/>
      <c r="U20" s="8">
        <f>I20+M20+Q20-1</f>
        <v>-5899</v>
      </c>
      <c r="V20" s="8"/>
      <c r="W20" s="10"/>
      <c r="X20" s="8"/>
      <c r="Y20" s="10"/>
    </row>
    <row r="21" spans="2:25" ht="12.75">
      <c r="B21" t="s">
        <v>3</v>
      </c>
      <c r="C21" t="s">
        <v>3</v>
      </c>
      <c r="G21" s="59" t="s">
        <v>3</v>
      </c>
      <c r="H21" s="54"/>
      <c r="I21" s="55" t="s">
        <v>3</v>
      </c>
      <c r="J21" s="10"/>
      <c r="K21" s="59" t="s">
        <v>3</v>
      </c>
      <c r="L21" s="54"/>
      <c r="M21" s="59" t="s">
        <v>3</v>
      </c>
      <c r="N21" s="10"/>
      <c r="O21" s="74" t="s">
        <v>3</v>
      </c>
      <c r="P21" s="73"/>
      <c r="Q21" s="74" t="s">
        <v>3</v>
      </c>
      <c r="R21" s="17" t="s">
        <v>3</v>
      </c>
      <c r="S21" s="8"/>
      <c r="T21" s="10" t="s">
        <v>3</v>
      </c>
      <c r="U21" s="17" t="s">
        <v>3</v>
      </c>
      <c r="V21" s="17"/>
      <c r="W21" s="10"/>
      <c r="X21" s="8"/>
      <c r="Y21" s="10"/>
    </row>
    <row r="22" spans="7:25" ht="12.75">
      <c r="G22" s="60"/>
      <c r="H22" s="52"/>
      <c r="I22" s="61"/>
      <c r="K22" s="60"/>
      <c r="L22" s="52"/>
      <c r="M22" s="60"/>
      <c r="O22" s="75"/>
      <c r="P22" s="35"/>
      <c r="Q22" s="75"/>
      <c r="R22" s="8"/>
      <c r="S22" s="5"/>
      <c r="U22" s="5"/>
      <c r="V22" s="8"/>
      <c r="W22" s="10"/>
      <c r="X22" s="8"/>
      <c r="Y22" s="10"/>
    </row>
    <row r="23" spans="2:25" ht="12.75">
      <c r="B23" t="s">
        <v>3</v>
      </c>
      <c r="C23" s="1" t="s">
        <v>51</v>
      </c>
      <c r="G23" s="56">
        <f>SUM(G16:G22)</f>
        <v>-752</v>
      </c>
      <c r="H23" s="52"/>
      <c r="I23" s="56">
        <v>-132</v>
      </c>
      <c r="K23" s="56">
        <f>SUM(K16:K22)</f>
        <v>-874</v>
      </c>
      <c r="L23" s="52"/>
      <c r="M23" s="56">
        <f>SUM(M16:M22)</f>
        <v>129</v>
      </c>
      <c r="O23" s="36">
        <f>SUM(O16:O22)</f>
        <v>-1107</v>
      </c>
      <c r="P23" s="35"/>
      <c r="Q23" s="36">
        <v>-217</v>
      </c>
      <c r="R23" s="4"/>
      <c r="S23" s="4">
        <f>SUM(S16:S22)</f>
        <v>-2733</v>
      </c>
      <c r="U23" s="4">
        <f>SUM(U16:U22)</f>
        <v>-221</v>
      </c>
      <c r="V23" s="8"/>
      <c r="W23" s="10"/>
      <c r="X23" s="8"/>
      <c r="Y23" s="10"/>
    </row>
    <row r="24" spans="7:25" ht="12.75">
      <c r="G24" s="53"/>
      <c r="H24" s="54"/>
      <c r="I24" s="62"/>
      <c r="J24" s="10"/>
      <c r="K24" s="53"/>
      <c r="L24" s="54"/>
      <c r="M24" s="53"/>
      <c r="N24" s="10"/>
      <c r="O24" s="72"/>
      <c r="P24" s="73"/>
      <c r="Q24" s="72"/>
      <c r="R24" s="8"/>
      <c r="S24" s="8"/>
      <c r="T24" s="10"/>
      <c r="U24" s="8"/>
      <c r="V24" s="8"/>
      <c r="W24" s="10"/>
      <c r="X24" s="8"/>
      <c r="Y24" s="10"/>
    </row>
    <row r="25" spans="2:25" ht="12.75">
      <c r="B25" t="s">
        <v>3</v>
      </c>
      <c r="C25" s="1" t="s">
        <v>48</v>
      </c>
      <c r="G25" s="53">
        <v>-18</v>
      </c>
      <c r="H25" s="52"/>
      <c r="I25" s="55">
        <v>-2</v>
      </c>
      <c r="K25" s="53">
        <v>-17</v>
      </c>
      <c r="L25" s="52"/>
      <c r="M25" s="53">
        <v>-5</v>
      </c>
      <c r="O25" s="72">
        <v>-27</v>
      </c>
      <c r="P25" s="35"/>
      <c r="Q25" s="72">
        <v>-5</v>
      </c>
      <c r="R25" s="4"/>
      <c r="S25" s="8">
        <f>G25+K25+O25</f>
        <v>-62</v>
      </c>
      <c r="U25" s="8">
        <v>-13</v>
      </c>
      <c r="V25" s="8"/>
      <c r="W25" s="10"/>
      <c r="X25" s="8"/>
      <c r="Y25" s="10"/>
    </row>
    <row r="26" spans="3:25" ht="12.75">
      <c r="C26" s="1"/>
      <c r="G26" s="53"/>
      <c r="H26" s="52"/>
      <c r="I26" s="62"/>
      <c r="K26" s="53"/>
      <c r="L26" s="52"/>
      <c r="M26" s="53"/>
      <c r="O26" s="72"/>
      <c r="P26" s="35"/>
      <c r="Q26" s="72"/>
      <c r="R26" s="4"/>
      <c r="S26" s="8"/>
      <c r="U26" s="8"/>
      <c r="V26" s="8"/>
      <c r="W26" s="10"/>
      <c r="X26" s="8"/>
      <c r="Y26" s="10"/>
    </row>
    <row r="27" spans="7:25" ht="12.75">
      <c r="G27" s="60"/>
      <c r="H27" s="52"/>
      <c r="I27" s="61"/>
      <c r="K27" s="60"/>
      <c r="L27" s="52"/>
      <c r="M27" s="60"/>
      <c r="O27" s="75"/>
      <c r="P27" s="35"/>
      <c r="Q27" s="75"/>
      <c r="R27" s="4"/>
      <c r="S27" s="5"/>
      <c r="U27" s="5"/>
      <c r="V27" s="8"/>
      <c r="W27" s="10"/>
      <c r="X27" s="8"/>
      <c r="Y27" s="10"/>
    </row>
    <row r="28" spans="2:25" ht="12.75">
      <c r="B28" t="s">
        <v>3</v>
      </c>
      <c r="C28" s="1" t="s">
        <v>76</v>
      </c>
      <c r="G28" s="56">
        <f>SUM(G23:G27)</f>
        <v>-770</v>
      </c>
      <c r="H28" s="52"/>
      <c r="I28" s="56">
        <v>-134</v>
      </c>
      <c r="K28" s="56">
        <f>SUM(K23:K27)</f>
        <v>-891</v>
      </c>
      <c r="L28" s="52"/>
      <c r="M28" s="56">
        <f>SUM(M23:M27)</f>
        <v>124</v>
      </c>
      <c r="O28" s="36">
        <f>SUM(O23:O27)</f>
        <v>-1134</v>
      </c>
      <c r="P28" s="35"/>
      <c r="Q28" s="36">
        <v>-222</v>
      </c>
      <c r="R28" s="4">
        <f>SUM(R23:R27)</f>
        <v>0</v>
      </c>
      <c r="S28" s="4">
        <f>SUM(S23:S27)</f>
        <v>-2795</v>
      </c>
      <c r="U28" s="4">
        <f>SUM(U23:U27)</f>
        <v>-234</v>
      </c>
      <c r="V28" s="8"/>
      <c r="W28" s="10"/>
      <c r="X28" s="8"/>
      <c r="Y28" s="10"/>
    </row>
    <row r="29" spans="7:25" ht="12.75">
      <c r="G29" s="56"/>
      <c r="H29" s="52"/>
      <c r="I29" s="57"/>
      <c r="K29" s="56"/>
      <c r="L29" s="52"/>
      <c r="M29" s="56"/>
      <c r="O29" s="36"/>
      <c r="P29" s="35"/>
      <c r="Q29" s="36"/>
      <c r="R29" s="4"/>
      <c r="S29" s="4"/>
      <c r="U29" s="4"/>
      <c r="V29" s="8"/>
      <c r="W29" s="10"/>
      <c r="X29" s="8"/>
      <c r="Y29" s="10"/>
    </row>
    <row r="30" spans="2:25" ht="12.75">
      <c r="B30" t="s">
        <v>3</v>
      </c>
      <c r="C30" s="1" t="s">
        <v>4</v>
      </c>
      <c r="F30" s="2"/>
      <c r="G30" s="56">
        <v>-1</v>
      </c>
      <c r="H30" s="52"/>
      <c r="I30" s="58">
        <v>-5</v>
      </c>
      <c r="K30" s="56">
        <v>0</v>
      </c>
      <c r="L30" s="52"/>
      <c r="M30" s="56">
        <v>-4</v>
      </c>
      <c r="O30" s="36">
        <v>0</v>
      </c>
      <c r="P30" s="35"/>
      <c r="Q30" s="36">
        <v>-2</v>
      </c>
      <c r="R30" s="4"/>
      <c r="S30" s="4">
        <f>G30+K30+O30</f>
        <v>-1</v>
      </c>
      <c r="U30" s="4">
        <v>-10</v>
      </c>
      <c r="V30" s="8"/>
      <c r="W30" s="10"/>
      <c r="X30" s="8"/>
      <c r="Y30" s="10"/>
    </row>
    <row r="31" spans="7:25" ht="12.75">
      <c r="G31" s="60"/>
      <c r="H31" s="52"/>
      <c r="I31" s="61"/>
      <c r="K31" s="60"/>
      <c r="L31" s="52"/>
      <c r="M31" s="60"/>
      <c r="O31" s="75"/>
      <c r="P31" s="35"/>
      <c r="Q31" s="75"/>
      <c r="R31" s="4"/>
      <c r="S31" s="5"/>
      <c r="U31" s="5"/>
      <c r="V31" s="8"/>
      <c r="W31" s="10"/>
      <c r="X31" s="8"/>
      <c r="Y31" s="10"/>
    </row>
    <row r="32" spans="2:25" ht="12.75">
      <c r="B32" t="s">
        <v>3</v>
      </c>
      <c r="C32" s="1" t="s">
        <v>77</v>
      </c>
      <c r="G32" s="56">
        <f>SUM(G28:G30)</f>
        <v>-771</v>
      </c>
      <c r="H32" s="52"/>
      <c r="I32" s="56">
        <v>-139</v>
      </c>
      <c r="K32" s="56">
        <f>SUM(K28:K30)</f>
        <v>-891</v>
      </c>
      <c r="L32" s="52"/>
      <c r="M32" s="56">
        <f>SUM(M28:M30)</f>
        <v>120</v>
      </c>
      <c r="O32" s="36">
        <f>SUM(O28:O30)</f>
        <v>-1134</v>
      </c>
      <c r="P32" s="35"/>
      <c r="Q32" s="36">
        <v>-224</v>
      </c>
      <c r="R32" s="4"/>
      <c r="S32" s="4">
        <f>SUM(S28:S31)</f>
        <v>-2796</v>
      </c>
      <c r="U32" s="4">
        <f>SUM(U28:U31)</f>
        <v>-244</v>
      </c>
      <c r="V32" s="8"/>
      <c r="W32" s="10"/>
      <c r="X32" s="8"/>
      <c r="Y32" s="10"/>
    </row>
    <row r="33" spans="7:25" ht="12.75">
      <c r="G33" s="56"/>
      <c r="H33" s="52"/>
      <c r="I33" s="57"/>
      <c r="K33" s="56"/>
      <c r="L33" s="52"/>
      <c r="M33" s="56"/>
      <c r="O33" s="36"/>
      <c r="P33" s="35"/>
      <c r="Q33" s="36"/>
      <c r="R33" s="4"/>
      <c r="S33" s="4"/>
      <c r="U33" s="4"/>
      <c r="V33" s="8"/>
      <c r="W33" s="10"/>
      <c r="X33" s="8"/>
      <c r="Y33" s="10"/>
    </row>
    <row r="34" spans="3:25" ht="12.75">
      <c r="C34" s="1" t="s">
        <v>22</v>
      </c>
      <c r="G34" s="56">
        <v>0</v>
      </c>
      <c r="H34" s="52"/>
      <c r="I34" s="58">
        <v>0</v>
      </c>
      <c r="K34" s="56">
        <v>0</v>
      </c>
      <c r="L34" s="52"/>
      <c r="M34" s="56">
        <v>0</v>
      </c>
      <c r="O34" s="36">
        <v>0</v>
      </c>
      <c r="P34" s="35"/>
      <c r="Q34" s="36">
        <v>0</v>
      </c>
      <c r="R34" s="4"/>
      <c r="S34" s="4">
        <f>G34+K34+O34</f>
        <v>0</v>
      </c>
      <c r="U34" s="4">
        <f>I34+M34+Q34</f>
        <v>0</v>
      </c>
      <c r="V34" s="8"/>
      <c r="W34" s="10"/>
      <c r="X34" s="8"/>
      <c r="Y34" s="10"/>
    </row>
    <row r="35" spans="3:25" ht="12.75">
      <c r="C35" s="1"/>
      <c r="G35" s="56"/>
      <c r="H35" s="52"/>
      <c r="I35" s="58"/>
      <c r="K35" s="56"/>
      <c r="L35" s="52"/>
      <c r="M35" s="56"/>
      <c r="O35" s="36"/>
      <c r="P35" s="35"/>
      <c r="Q35" s="36"/>
      <c r="R35" s="4"/>
      <c r="S35" s="4"/>
      <c r="U35" s="4"/>
      <c r="V35" s="8"/>
      <c r="W35" s="10"/>
      <c r="X35" s="8"/>
      <c r="Y35" s="10"/>
    </row>
    <row r="36" spans="2:25" ht="13.5" thickBot="1">
      <c r="B36" t="s">
        <v>3</v>
      </c>
      <c r="C36" s="1" t="s">
        <v>78</v>
      </c>
      <c r="G36" s="63">
        <f>SUM(G32:G35)</f>
        <v>-771</v>
      </c>
      <c r="H36" s="52"/>
      <c r="I36" s="63">
        <v>-139</v>
      </c>
      <c r="K36" s="63">
        <f>SUM(K32:K35)</f>
        <v>-891</v>
      </c>
      <c r="L36" s="52"/>
      <c r="M36" s="63">
        <f>SUM(M32:M35)</f>
        <v>120</v>
      </c>
      <c r="O36" s="76">
        <f>SUM(O32:O35)</f>
        <v>-1134</v>
      </c>
      <c r="P36" s="35"/>
      <c r="Q36" s="76">
        <v>-224</v>
      </c>
      <c r="R36" s="4"/>
      <c r="S36" s="14">
        <f>SUM(S32:S35)</f>
        <v>-2796</v>
      </c>
      <c r="U36" s="14">
        <f>SUM(U32:U35)</f>
        <v>-244</v>
      </c>
      <c r="V36" s="8"/>
      <c r="W36" s="10"/>
      <c r="X36" s="8"/>
      <c r="Y36" s="10"/>
    </row>
    <row r="37" spans="7:25" ht="13.5" thickTop="1">
      <c r="G37" s="56"/>
      <c r="H37" s="52"/>
      <c r="I37" s="57"/>
      <c r="K37" s="56"/>
      <c r="L37" s="52"/>
      <c r="M37" s="56"/>
      <c r="O37" s="36"/>
      <c r="P37" s="35"/>
      <c r="Q37" s="36"/>
      <c r="R37" s="15"/>
      <c r="S37" s="15"/>
      <c r="U37" s="15"/>
      <c r="V37" s="8"/>
      <c r="W37" s="10"/>
      <c r="X37" s="22"/>
      <c r="Y37" s="10"/>
    </row>
    <row r="38" spans="7:25" ht="12.75">
      <c r="G38" s="56"/>
      <c r="H38" s="52"/>
      <c r="I38" s="57"/>
      <c r="K38" s="56"/>
      <c r="L38" s="52"/>
      <c r="M38" s="56"/>
      <c r="O38" s="36"/>
      <c r="P38" s="35"/>
      <c r="Q38" s="36"/>
      <c r="R38" s="4"/>
      <c r="S38" s="4"/>
      <c r="U38" s="4"/>
      <c r="V38" s="8"/>
      <c r="W38" s="10"/>
      <c r="X38" s="8"/>
      <c r="Y38" s="10"/>
    </row>
    <row r="39" spans="2:25" ht="12.75">
      <c r="B39" t="s">
        <v>3</v>
      </c>
      <c r="C39" s="1" t="s">
        <v>23</v>
      </c>
      <c r="G39" s="56"/>
      <c r="H39" s="52"/>
      <c r="I39" s="57"/>
      <c r="K39" s="56"/>
      <c r="L39" s="52"/>
      <c r="M39" s="56"/>
      <c r="O39" s="36"/>
      <c r="P39" s="35"/>
      <c r="Q39" s="36"/>
      <c r="R39" s="9"/>
      <c r="S39" s="9"/>
      <c r="U39" s="9"/>
      <c r="V39" s="8"/>
      <c r="W39" s="10"/>
      <c r="X39" s="23"/>
      <c r="Y39" s="10"/>
    </row>
    <row r="40" spans="3:25" ht="12.75">
      <c r="C40" t="s">
        <v>72</v>
      </c>
      <c r="G40" s="64">
        <f>G36/131643.6*100</f>
        <v>-0.5856722240959682</v>
      </c>
      <c r="H40" s="64"/>
      <c r="I40" s="64">
        <f>I36/131643.6*100</f>
        <v>-0.10558811822223033</v>
      </c>
      <c r="J40" s="42"/>
      <c r="K40" s="64">
        <f>K36/131643.6*100</f>
        <v>-0.6768274340719944</v>
      </c>
      <c r="L40" s="64"/>
      <c r="M40" s="64">
        <f>M36/131643.6*100</f>
        <v>0.09115520997602618</v>
      </c>
      <c r="N40" s="42"/>
      <c r="O40" s="42">
        <f>O36/131643.6*100</f>
        <v>-0.8614167342734473</v>
      </c>
      <c r="P40" s="42"/>
      <c r="Q40" s="42">
        <v>-0.17015639195524884</v>
      </c>
      <c r="R40" s="42"/>
      <c r="S40" s="42">
        <f>S36/131643.6*100</f>
        <v>-2.12391639244141</v>
      </c>
      <c r="T40" s="42"/>
      <c r="U40" s="42">
        <f>U36/131643.6*100</f>
        <v>-0.18534892695125324</v>
      </c>
      <c r="V40" s="24"/>
      <c r="W40" s="10"/>
      <c r="X40" s="24"/>
      <c r="Y40" s="10"/>
    </row>
    <row r="41" spans="7:25" ht="12.75">
      <c r="G41" s="64"/>
      <c r="H41" s="52"/>
      <c r="I41" s="65"/>
      <c r="J41" s="35"/>
      <c r="K41" s="64"/>
      <c r="L41" s="52"/>
      <c r="M41" s="64"/>
      <c r="N41" s="35"/>
      <c r="O41" s="42"/>
      <c r="P41" s="35"/>
      <c r="Q41" s="42"/>
      <c r="R41" s="41"/>
      <c r="S41" s="42"/>
      <c r="T41" s="35"/>
      <c r="U41" s="42"/>
      <c r="V41" s="24"/>
      <c r="W41" s="10"/>
      <c r="X41" s="24"/>
      <c r="Y41" s="10"/>
    </row>
    <row r="42" spans="3:25" ht="12.75">
      <c r="C42" t="s">
        <v>73</v>
      </c>
      <c r="G42" s="66" t="s">
        <v>37</v>
      </c>
      <c r="H42" s="52"/>
      <c r="I42" s="66" t="s">
        <v>37</v>
      </c>
      <c r="J42" s="35"/>
      <c r="K42" s="66" t="s">
        <v>37</v>
      </c>
      <c r="L42" s="52"/>
      <c r="M42" s="66" t="s">
        <v>37</v>
      </c>
      <c r="N42" s="35"/>
      <c r="O42" s="47" t="s">
        <v>37</v>
      </c>
      <c r="P42" s="35"/>
      <c r="Q42" s="47" t="s">
        <v>37</v>
      </c>
      <c r="R42" s="41"/>
      <c r="S42" s="47" t="s">
        <v>37</v>
      </c>
      <c r="T42" s="35"/>
      <c r="U42" s="47" t="s">
        <v>37</v>
      </c>
      <c r="V42" s="24"/>
      <c r="W42" s="10"/>
      <c r="X42" s="24"/>
      <c r="Y42" s="10"/>
    </row>
    <row r="43" spans="3:25" ht="12.75">
      <c r="C43" t="s">
        <v>3</v>
      </c>
      <c r="G43" s="4"/>
      <c r="I43" s="4"/>
      <c r="K43" s="4"/>
      <c r="M43" s="4"/>
      <c r="O43" s="36"/>
      <c r="P43" s="35"/>
      <c r="Q43" s="36"/>
      <c r="R43" s="9"/>
      <c r="S43" s="4"/>
      <c r="U43" s="4"/>
      <c r="V43" s="8"/>
      <c r="W43" s="10"/>
      <c r="X43" s="23"/>
      <c r="Y43" s="10"/>
    </row>
    <row r="44" spans="1:25" ht="12.75">
      <c r="A44" s="1" t="s">
        <v>103</v>
      </c>
      <c r="G44" s="4"/>
      <c r="I44" s="4"/>
      <c r="K44" s="4"/>
      <c r="M44" s="4"/>
      <c r="O44" s="36"/>
      <c r="P44" s="35"/>
      <c r="Q44" s="36"/>
      <c r="R44" s="4"/>
      <c r="S44" s="4"/>
      <c r="U44" s="4"/>
      <c r="V44" s="10"/>
      <c r="W44" s="10"/>
      <c r="X44" s="10"/>
      <c r="Y44" s="10"/>
    </row>
    <row r="45" spans="1:25" ht="12.75">
      <c r="A45" s="1"/>
      <c r="G45" s="4"/>
      <c r="I45" s="4"/>
      <c r="K45" s="4"/>
      <c r="M45" s="4"/>
      <c r="O45" s="36"/>
      <c r="P45" s="35"/>
      <c r="Q45" s="36"/>
      <c r="R45" s="4"/>
      <c r="S45" s="4"/>
      <c r="U45" s="4"/>
      <c r="V45" s="10"/>
      <c r="W45" s="10"/>
      <c r="X45" s="10"/>
      <c r="Y45" s="10"/>
    </row>
    <row r="46" spans="1:25" ht="12.75">
      <c r="A46" s="1"/>
      <c r="G46" s="4"/>
      <c r="I46" s="4"/>
      <c r="K46" s="4"/>
      <c r="M46" s="4"/>
      <c r="O46" s="36"/>
      <c r="P46" s="35"/>
      <c r="Q46" s="36"/>
      <c r="R46" s="4"/>
      <c r="S46" s="4"/>
      <c r="U46" s="4"/>
      <c r="V46" s="10"/>
      <c r="W46" s="10"/>
      <c r="X46" s="10"/>
      <c r="Y46" s="10"/>
    </row>
    <row r="47" spans="7:25" ht="12.75">
      <c r="G47" s="4"/>
      <c r="I47" s="4"/>
      <c r="K47" s="4"/>
      <c r="M47" s="4"/>
      <c r="O47" s="36"/>
      <c r="P47" s="35"/>
      <c r="Q47" s="36"/>
      <c r="R47" s="4"/>
      <c r="S47" s="4"/>
      <c r="U47" s="4"/>
      <c r="V47" s="10"/>
      <c r="W47" s="10"/>
      <c r="X47" s="10"/>
      <c r="Y47" s="10"/>
    </row>
    <row r="48" spans="7:25" ht="12.75">
      <c r="G48" s="4"/>
      <c r="I48" s="4"/>
      <c r="K48" s="4"/>
      <c r="M48" s="4"/>
      <c r="O48" s="36"/>
      <c r="P48" s="35"/>
      <c r="Q48" s="36"/>
      <c r="R48" s="4"/>
      <c r="S48" s="4"/>
      <c r="U48" s="4"/>
      <c r="V48" s="10"/>
      <c r="W48" s="10"/>
      <c r="X48" s="10"/>
      <c r="Y48" s="10"/>
    </row>
    <row r="49" spans="7:25" ht="12.75">
      <c r="G49" s="4"/>
      <c r="I49" s="4"/>
      <c r="K49" s="4"/>
      <c r="M49" s="4"/>
      <c r="O49" s="36"/>
      <c r="P49" s="35"/>
      <c r="Q49" s="36"/>
      <c r="R49" s="4"/>
      <c r="S49" s="4"/>
      <c r="U49" s="4"/>
      <c r="V49" s="10"/>
      <c r="W49" s="10"/>
      <c r="X49" s="10"/>
      <c r="Y49" s="10"/>
    </row>
    <row r="50" spans="7:25" ht="12.75">
      <c r="G50" s="4"/>
      <c r="I50" s="4"/>
      <c r="K50" s="4"/>
      <c r="M50" s="4"/>
      <c r="O50" s="36"/>
      <c r="P50" s="35"/>
      <c r="Q50" s="36"/>
      <c r="R50" s="4"/>
      <c r="S50" s="4"/>
      <c r="U50" s="4"/>
      <c r="V50" s="10"/>
      <c r="W50" s="10"/>
      <c r="X50" s="10"/>
      <c r="Y50" s="10"/>
    </row>
    <row r="51" spans="7:22" ht="12.75">
      <c r="G51" s="4"/>
      <c r="I51" s="4"/>
      <c r="K51" s="4"/>
      <c r="M51" s="4"/>
      <c r="O51" s="36"/>
      <c r="P51" s="35"/>
      <c r="Q51" s="36"/>
      <c r="R51" s="4"/>
      <c r="S51" s="4"/>
      <c r="U51" s="4"/>
      <c r="V51" s="10"/>
    </row>
    <row r="52" spans="7:22" ht="12.75">
      <c r="G52" s="4"/>
      <c r="I52" s="4"/>
      <c r="K52" s="4"/>
      <c r="M52" s="4"/>
      <c r="O52" s="36"/>
      <c r="P52" s="35"/>
      <c r="Q52" s="36"/>
      <c r="R52" s="4"/>
      <c r="S52" s="4"/>
      <c r="U52" s="4"/>
      <c r="V52" s="10"/>
    </row>
    <row r="53" spans="7:22" ht="12.75">
      <c r="G53" s="4"/>
      <c r="I53" s="4"/>
      <c r="K53" s="4"/>
      <c r="M53" s="4"/>
      <c r="O53" s="36"/>
      <c r="P53" s="35"/>
      <c r="Q53" s="36"/>
      <c r="R53" s="4"/>
      <c r="S53" s="4"/>
      <c r="V53" s="10"/>
    </row>
    <row r="54" spans="9:22" ht="12.75">
      <c r="I54" s="4"/>
      <c r="M54" s="4"/>
      <c r="O54" s="35"/>
      <c r="P54" s="35"/>
      <c r="Q54" s="36"/>
      <c r="R54" s="4"/>
      <c r="S54" s="4"/>
      <c r="V54" s="10"/>
    </row>
    <row r="55" spans="9:22" ht="12.75">
      <c r="I55" s="4"/>
      <c r="M55" s="4"/>
      <c r="O55" s="35"/>
      <c r="P55" s="35"/>
      <c r="Q55" s="36"/>
      <c r="R55" s="4"/>
      <c r="S55" s="4"/>
      <c r="V55" s="10"/>
    </row>
    <row r="56" spans="9:22" ht="12.75">
      <c r="I56" s="4"/>
      <c r="M56" s="4"/>
      <c r="O56" s="35"/>
      <c r="P56" s="35"/>
      <c r="Q56" s="36"/>
      <c r="R56" s="4"/>
      <c r="S56" s="4"/>
      <c r="V56" s="10"/>
    </row>
    <row r="57" spans="9:22" ht="12.75">
      <c r="I57" s="4"/>
      <c r="M57" s="4"/>
      <c r="O57" s="35"/>
      <c r="P57" s="35"/>
      <c r="Q57" s="36"/>
      <c r="R57" s="4"/>
      <c r="S57" s="4"/>
      <c r="V57" s="10"/>
    </row>
    <row r="58" spans="9:22" ht="12.75">
      <c r="I58" s="4"/>
      <c r="M58" s="4"/>
      <c r="O58" s="35"/>
      <c r="P58" s="35"/>
      <c r="Q58" s="36"/>
      <c r="R58" s="4"/>
      <c r="S58" s="4"/>
      <c r="V58" s="10"/>
    </row>
    <row r="59" spans="9:22" ht="12.75">
      <c r="I59" s="4"/>
      <c r="M59" s="4"/>
      <c r="O59" s="35"/>
      <c r="P59" s="35"/>
      <c r="Q59" s="36"/>
      <c r="R59" s="4"/>
      <c r="S59" s="4"/>
      <c r="V59" s="10"/>
    </row>
    <row r="60" spans="9:22" ht="12.75">
      <c r="I60" s="4"/>
      <c r="M60" s="4"/>
      <c r="O60" s="35"/>
      <c r="P60" s="35"/>
      <c r="Q60" s="36"/>
      <c r="R60" s="4"/>
      <c r="S60" s="4"/>
      <c r="V60" s="10"/>
    </row>
    <row r="61" spans="9:22" ht="12.75">
      <c r="I61" s="4"/>
      <c r="M61" s="4"/>
      <c r="O61" s="35"/>
      <c r="P61" s="35"/>
      <c r="Q61" s="36"/>
      <c r="R61" s="4"/>
      <c r="S61" s="4"/>
      <c r="V61" s="10"/>
    </row>
    <row r="62" spans="9:22" ht="12.75">
      <c r="I62" s="4"/>
      <c r="M62" s="4"/>
      <c r="O62" s="35"/>
      <c r="P62" s="35"/>
      <c r="Q62" s="36"/>
      <c r="R62" s="4"/>
      <c r="S62" s="4"/>
      <c r="V62" s="10"/>
    </row>
    <row r="63" spans="9:22" ht="12.75">
      <c r="I63" s="4"/>
      <c r="M63" s="4"/>
      <c r="Q63" s="4"/>
      <c r="R63" s="4"/>
      <c r="S63" s="4"/>
      <c r="V63" s="10"/>
    </row>
    <row r="64" spans="9:22" ht="12.75">
      <c r="I64" s="4"/>
      <c r="M64" s="4"/>
      <c r="Q64" s="4"/>
      <c r="R64" s="4"/>
      <c r="S64" s="4"/>
      <c r="V64" s="10"/>
    </row>
    <row r="65" spans="9:22" ht="12.75">
      <c r="I65" s="4"/>
      <c r="M65" s="4"/>
      <c r="Q65" s="4"/>
      <c r="R65" s="4"/>
      <c r="S65" s="4"/>
      <c r="V65" s="10"/>
    </row>
    <row r="66" spans="9:22" ht="12.75">
      <c r="I66" s="4"/>
      <c r="M66" s="4"/>
      <c r="Q66" s="4"/>
      <c r="R66" s="4"/>
      <c r="S66" s="4"/>
      <c r="V66" s="10"/>
    </row>
    <row r="67" spans="9:22" ht="12.75">
      <c r="I67" s="4"/>
      <c r="M67" s="4"/>
      <c r="Q67" s="4"/>
      <c r="R67" s="4"/>
      <c r="S67" s="4"/>
      <c r="V67" s="10"/>
    </row>
    <row r="68" ht="12.75">
      <c r="V68" s="10"/>
    </row>
    <row r="69" ht="12.75">
      <c r="V69" s="10"/>
    </row>
    <row r="70" ht="12.75">
      <c r="V70" s="10"/>
    </row>
    <row r="71" ht="12.75">
      <c r="V71" s="10"/>
    </row>
    <row r="72" ht="12.75">
      <c r="V72" s="10"/>
    </row>
    <row r="73" ht="12.75">
      <c r="V73" s="10"/>
    </row>
    <row r="74" ht="12.75">
      <c r="V74" s="10"/>
    </row>
    <row r="75" ht="12.75">
      <c r="V75" s="10"/>
    </row>
    <row r="76" ht="12.75">
      <c r="V76" s="10"/>
    </row>
    <row r="77" ht="12.75">
      <c r="V77" s="10"/>
    </row>
    <row r="78" ht="12.75">
      <c r="V78" s="10"/>
    </row>
    <row r="79" ht="12.75">
      <c r="V79" s="10"/>
    </row>
    <row r="80" ht="12.75">
      <c r="V80" s="10"/>
    </row>
    <row r="81" ht="12.75">
      <c r="V81" s="10"/>
    </row>
    <row r="82" ht="12.75">
      <c r="V82" s="10"/>
    </row>
    <row r="83" ht="12.75">
      <c r="V83" s="10"/>
    </row>
    <row r="84" ht="12.75">
      <c r="V84" s="10"/>
    </row>
    <row r="85" ht="12.75">
      <c r="V85" s="10"/>
    </row>
    <row r="86" ht="12.75">
      <c r="V86" s="10"/>
    </row>
    <row r="87" ht="12.75">
      <c r="V87" s="10"/>
    </row>
    <row r="88" ht="12.75">
      <c r="V88" s="10"/>
    </row>
    <row r="89" ht="12.75">
      <c r="V89" s="10"/>
    </row>
    <row r="90" ht="12.75">
      <c r="V90" s="10"/>
    </row>
    <row r="91" ht="12.75">
      <c r="V91" s="10"/>
    </row>
    <row r="92" ht="12.75">
      <c r="V92" s="10"/>
    </row>
    <row r="93" ht="12.75">
      <c r="V93" s="10"/>
    </row>
    <row r="94" ht="12.75">
      <c r="V94" s="10"/>
    </row>
    <row r="95" ht="12.75">
      <c r="V95" s="10"/>
    </row>
    <row r="96" ht="12.75">
      <c r="V96" s="10"/>
    </row>
    <row r="97" ht="12.75">
      <c r="V97" s="10"/>
    </row>
    <row r="98" ht="12.75">
      <c r="V98" s="10"/>
    </row>
    <row r="99" ht="12.75">
      <c r="V99" s="10"/>
    </row>
    <row r="100" ht="12.75">
      <c r="V100" s="10"/>
    </row>
    <row r="101" ht="12.75">
      <c r="V101" s="10"/>
    </row>
    <row r="102" ht="12.75">
      <c r="V102" s="10"/>
    </row>
    <row r="103" ht="12.75">
      <c r="V103" s="10"/>
    </row>
    <row r="104" ht="12.75">
      <c r="V104" s="10"/>
    </row>
    <row r="105" ht="12.75">
      <c r="V105" s="10"/>
    </row>
    <row r="106" ht="12.75">
      <c r="V106" s="10"/>
    </row>
    <row r="107" ht="12.75">
      <c r="V107" s="10"/>
    </row>
    <row r="108" ht="12.75">
      <c r="V108" s="10"/>
    </row>
    <row r="109" ht="12.75">
      <c r="V109" s="10"/>
    </row>
    <row r="110" ht="12.75">
      <c r="V110" s="10"/>
    </row>
    <row r="111" ht="12.75">
      <c r="V111" s="10"/>
    </row>
    <row r="112" ht="12.75">
      <c r="V112" s="10"/>
    </row>
    <row r="113" ht="12.75">
      <c r="V113" s="10"/>
    </row>
    <row r="114" ht="12.75">
      <c r="V114" s="10"/>
    </row>
    <row r="115" ht="12.75">
      <c r="V115" s="10"/>
    </row>
    <row r="116" ht="12.75">
      <c r="V116" s="10"/>
    </row>
    <row r="117" ht="12.75">
      <c r="V117" s="10"/>
    </row>
    <row r="118" ht="12.75">
      <c r="V118" s="10"/>
    </row>
    <row r="119" ht="12.75">
      <c r="V119" s="10"/>
    </row>
    <row r="120" ht="12.75">
      <c r="V120" s="10"/>
    </row>
    <row r="121" ht="12.75">
      <c r="V121" s="10"/>
    </row>
    <row r="122" ht="12.75">
      <c r="V122" s="10"/>
    </row>
    <row r="123" ht="12.75">
      <c r="V123" s="10"/>
    </row>
    <row r="124" ht="12.75">
      <c r="V124" s="10"/>
    </row>
    <row r="125" ht="12.75">
      <c r="V125" s="10"/>
    </row>
    <row r="126" ht="12.75">
      <c r="V126" s="10"/>
    </row>
    <row r="127" ht="12.75">
      <c r="V127" s="10"/>
    </row>
    <row r="128" ht="12.75">
      <c r="V128" s="10"/>
    </row>
    <row r="129" ht="12.75">
      <c r="V129" s="10"/>
    </row>
    <row r="130" ht="12.75">
      <c r="V130" s="10"/>
    </row>
    <row r="131" ht="12.75">
      <c r="V131" s="10"/>
    </row>
    <row r="132" ht="12.75">
      <c r="V132" s="10"/>
    </row>
    <row r="133" ht="12.75">
      <c r="V133" s="10"/>
    </row>
    <row r="134" ht="12.75">
      <c r="V134" s="10"/>
    </row>
    <row r="135" ht="12.75">
      <c r="V135" s="10"/>
    </row>
    <row r="136" ht="12.75">
      <c r="V136" s="10"/>
    </row>
    <row r="137" ht="12.75">
      <c r="V137" s="10"/>
    </row>
    <row r="138" ht="12.75">
      <c r="V138" s="10"/>
    </row>
    <row r="139" ht="12.75">
      <c r="V139" s="10"/>
    </row>
    <row r="140" ht="12.75">
      <c r="V140" s="10"/>
    </row>
    <row r="141" ht="12.75">
      <c r="V141" s="10"/>
    </row>
    <row r="142" ht="12.75">
      <c r="V142" s="10"/>
    </row>
    <row r="143" ht="12.75">
      <c r="V143" s="10"/>
    </row>
    <row r="144" ht="12.75">
      <c r="V144" s="10"/>
    </row>
    <row r="145" ht="12.75">
      <c r="V145" s="10"/>
    </row>
    <row r="146" ht="12.75">
      <c r="V146" s="10"/>
    </row>
    <row r="147" ht="12.75">
      <c r="V147" s="10"/>
    </row>
    <row r="148" ht="12.75">
      <c r="V148" s="10"/>
    </row>
    <row r="149" ht="12.75">
      <c r="V149" s="10"/>
    </row>
    <row r="150" ht="12.75">
      <c r="V150" s="10"/>
    </row>
    <row r="151" ht="12.75">
      <c r="V151" s="10"/>
    </row>
    <row r="152" ht="12.75">
      <c r="V152" s="10"/>
    </row>
    <row r="153" ht="12.75">
      <c r="V153" s="10"/>
    </row>
    <row r="154" ht="12.75">
      <c r="V154" s="10"/>
    </row>
    <row r="155" ht="12.75">
      <c r="V155" s="10"/>
    </row>
    <row r="156" ht="12.75">
      <c r="V156" s="10"/>
    </row>
    <row r="157" ht="12.75">
      <c r="V157" s="10"/>
    </row>
    <row r="158" ht="12.75">
      <c r="V158" s="10"/>
    </row>
    <row r="159" ht="12.75">
      <c r="V159" s="10"/>
    </row>
    <row r="160" ht="12.75">
      <c r="V160" s="10"/>
    </row>
    <row r="161" ht="12.75">
      <c r="V161" s="10"/>
    </row>
    <row r="162" ht="12.75">
      <c r="V162" s="10"/>
    </row>
    <row r="163" ht="12.75">
      <c r="V163" s="10"/>
    </row>
    <row r="164" ht="12.75">
      <c r="V164" s="10"/>
    </row>
    <row r="165" ht="12.75">
      <c r="V165" s="10"/>
    </row>
    <row r="166" ht="12.75">
      <c r="V166" s="10"/>
    </row>
    <row r="167" ht="12.75">
      <c r="V167" s="10"/>
    </row>
    <row r="168" ht="12.75">
      <c r="V168" s="10"/>
    </row>
    <row r="169" ht="12.75">
      <c r="V169" s="10"/>
    </row>
    <row r="170" ht="12.75">
      <c r="V170" s="10"/>
    </row>
    <row r="171" ht="12.75">
      <c r="V171" s="10"/>
    </row>
    <row r="172" ht="12.75">
      <c r="V172" s="10"/>
    </row>
    <row r="173" ht="12.75">
      <c r="V173" s="10"/>
    </row>
    <row r="174" ht="12.75">
      <c r="V174" s="10"/>
    </row>
    <row r="175" ht="12.75">
      <c r="V175" s="10"/>
    </row>
    <row r="176" ht="12.75">
      <c r="V176" s="10"/>
    </row>
    <row r="177" ht="12.75">
      <c r="V177" s="10"/>
    </row>
    <row r="178" ht="12.75">
      <c r="V178" s="10"/>
    </row>
    <row r="179" ht="12.75">
      <c r="V179" s="10"/>
    </row>
    <row r="180" ht="12.75">
      <c r="V180" s="10"/>
    </row>
    <row r="181" ht="12.75">
      <c r="V181" s="10"/>
    </row>
    <row r="182" ht="12.75">
      <c r="V182" s="10"/>
    </row>
    <row r="183" ht="12.75">
      <c r="V183" s="10"/>
    </row>
    <row r="184" ht="12.75">
      <c r="V184" s="10"/>
    </row>
    <row r="185" ht="12.75">
      <c r="V185" s="10"/>
    </row>
    <row r="186" ht="12.75">
      <c r="V186" s="10"/>
    </row>
    <row r="187" ht="12.75">
      <c r="V187" s="10"/>
    </row>
    <row r="188" ht="12.75">
      <c r="V188" s="10"/>
    </row>
    <row r="189" ht="12.75">
      <c r="V189" s="10"/>
    </row>
    <row r="190" ht="12.75">
      <c r="V190" s="10"/>
    </row>
    <row r="191" ht="12.75">
      <c r="V191" s="10"/>
    </row>
    <row r="192" ht="12.75">
      <c r="V192" s="10"/>
    </row>
    <row r="193" ht="12.75">
      <c r="V193" s="10"/>
    </row>
    <row r="194" ht="12.75">
      <c r="V194" s="10"/>
    </row>
    <row r="195" ht="12.75">
      <c r="V195" s="10"/>
    </row>
    <row r="196" ht="12.75">
      <c r="V196" s="10"/>
    </row>
    <row r="197" ht="12.75">
      <c r="V197" s="10"/>
    </row>
    <row r="198" ht="12.75">
      <c r="V198" s="10"/>
    </row>
    <row r="199" ht="12.75">
      <c r="V199" s="10"/>
    </row>
    <row r="200" ht="12.75">
      <c r="V200" s="10"/>
    </row>
    <row r="201" ht="12.75">
      <c r="V201" s="10"/>
    </row>
    <row r="202" ht="12.75">
      <c r="V202" s="10"/>
    </row>
    <row r="203" ht="12.75">
      <c r="V203" s="10"/>
    </row>
    <row r="204" ht="12.75">
      <c r="V204" s="10"/>
    </row>
    <row r="205" ht="12.75">
      <c r="V205" s="10"/>
    </row>
    <row r="206" ht="12.75">
      <c r="V206" s="10"/>
    </row>
    <row r="207" ht="12.75">
      <c r="V207" s="10"/>
    </row>
    <row r="208" ht="12.75">
      <c r="V208" s="10"/>
    </row>
    <row r="209" ht="12.75">
      <c r="V209" s="10"/>
    </row>
    <row r="210" ht="12.75">
      <c r="V210" s="10"/>
    </row>
    <row r="211" ht="12.75">
      <c r="V211" s="10"/>
    </row>
    <row r="212" ht="12.75">
      <c r="V212" s="10"/>
    </row>
    <row r="213" ht="12.75">
      <c r="V213" s="10"/>
    </row>
    <row r="214" ht="12.75">
      <c r="V214" s="10"/>
    </row>
    <row r="215" ht="12.75">
      <c r="V215" s="10"/>
    </row>
    <row r="216" ht="12.75">
      <c r="V216" s="10"/>
    </row>
    <row r="217" ht="12.75">
      <c r="V217" s="10"/>
    </row>
    <row r="218" ht="12.75">
      <c r="V218" s="10"/>
    </row>
    <row r="219" ht="12.75">
      <c r="V219" s="10"/>
    </row>
    <row r="220" ht="12.75">
      <c r="V220" s="10"/>
    </row>
    <row r="221" ht="12.75">
      <c r="V221" s="10"/>
    </row>
    <row r="222" ht="12.75">
      <c r="V222" s="10"/>
    </row>
    <row r="223" ht="12.75">
      <c r="V223" s="10"/>
    </row>
    <row r="224" ht="12.75">
      <c r="V224" s="10"/>
    </row>
    <row r="225" ht="12.75">
      <c r="V225" s="10"/>
    </row>
    <row r="226" ht="12.75">
      <c r="V226" s="10"/>
    </row>
    <row r="227" ht="12.75">
      <c r="V227" s="10"/>
    </row>
    <row r="228" ht="12.75">
      <c r="V228" s="10"/>
    </row>
    <row r="229" ht="12.75">
      <c r="V229" s="10"/>
    </row>
    <row r="230" ht="12.75">
      <c r="V230" s="10"/>
    </row>
    <row r="231" ht="12.75">
      <c r="V231" s="10"/>
    </row>
    <row r="232" ht="12.75">
      <c r="V232" s="10"/>
    </row>
    <row r="233" ht="12.75">
      <c r="V233" s="10"/>
    </row>
    <row r="234" ht="12.75">
      <c r="V234" s="10"/>
    </row>
    <row r="235" ht="12.75">
      <c r="V235" s="10"/>
    </row>
    <row r="236" ht="12.75">
      <c r="V236" s="10"/>
    </row>
    <row r="237" ht="12.75">
      <c r="V237" s="10"/>
    </row>
    <row r="238" ht="12.75">
      <c r="V238" s="10"/>
    </row>
    <row r="239" ht="12.75">
      <c r="V239" s="10"/>
    </row>
    <row r="240" ht="12.75">
      <c r="V240" s="10"/>
    </row>
    <row r="241" ht="12.75">
      <c r="V241" s="10"/>
    </row>
    <row r="242" ht="12.75">
      <c r="V242" s="10"/>
    </row>
    <row r="243" ht="12.75">
      <c r="V243" s="10"/>
    </row>
    <row r="244" ht="12.75">
      <c r="V244" s="10"/>
    </row>
    <row r="245" ht="12.75">
      <c r="V245" s="10"/>
    </row>
    <row r="246" ht="12.75">
      <c r="V246" s="10"/>
    </row>
    <row r="247" ht="12.75">
      <c r="V247" s="10"/>
    </row>
    <row r="248" ht="12.75">
      <c r="V248" s="10"/>
    </row>
    <row r="249" ht="12.75">
      <c r="V249" s="10"/>
    </row>
    <row r="250" ht="12.75">
      <c r="V250" s="10"/>
    </row>
    <row r="251" ht="12.75">
      <c r="V251" s="10"/>
    </row>
    <row r="252" ht="12.75">
      <c r="V252" s="10"/>
    </row>
    <row r="253" ht="12.75">
      <c r="V253" s="10"/>
    </row>
    <row r="254" ht="12.75">
      <c r="V254" s="10"/>
    </row>
    <row r="255" ht="12.75">
      <c r="V255" s="10"/>
    </row>
    <row r="256" ht="12.75">
      <c r="V256" s="10"/>
    </row>
    <row r="257" ht="12.75">
      <c r="V257" s="10"/>
    </row>
    <row r="258" ht="12.75">
      <c r="V258" s="10"/>
    </row>
    <row r="259" ht="12.75">
      <c r="V259" s="10"/>
    </row>
    <row r="260" ht="12.75">
      <c r="V260" s="10"/>
    </row>
    <row r="261" ht="12.75">
      <c r="V261" s="10"/>
    </row>
    <row r="262" ht="12.75">
      <c r="V262" s="10"/>
    </row>
    <row r="263" ht="12.75">
      <c r="V263" s="10"/>
    </row>
    <row r="264" ht="12.75">
      <c r="V264" s="10"/>
    </row>
    <row r="265" ht="12.75">
      <c r="V265" s="10"/>
    </row>
    <row r="266" ht="12.75">
      <c r="V266" s="10"/>
    </row>
    <row r="267" ht="12.75">
      <c r="V267" s="10"/>
    </row>
    <row r="268" ht="12.75">
      <c r="V268" s="10"/>
    </row>
    <row r="269" ht="12.75">
      <c r="V269" s="10"/>
    </row>
    <row r="270" ht="12.75">
      <c r="V270" s="10"/>
    </row>
    <row r="271" ht="12.75">
      <c r="V271" s="10"/>
    </row>
    <row r="272" ht="12.75">
      <c r="V272" s="10"/>
    </row>
    <row r="273" ht="12.75">
      <c r="V273" s="10"/>
    </row>
    <row r="274" ht="12.75">
      <c r="V274" s="10"/>
    </row>
    <row r="275" ht="12.75">
      <c r="V275" s="10"/>
    </row>
    <row r="276" ht="12.75">
      <c r="V276" s="10"/>
    </row>
    <row r="277" ht="12.75">
      <c r="V277" s="10"/>
    </row>
    <row r="278" ht="12.75">
      <c r="V278" s="10"/>
    </row>
    <row r="279" ht="12.75">
      <c r="V279" s="10"/>
    </row>
    <row r="280" ht="12.75">
      <c r="V280" s="10"/>
    </row>
    <row r="281" ht="12.75">
      <c r="V281" s="10"/>
    </row>
    <row r="282" ht="12.75">
      <c r="V282" s="10"/>
    </row>
    <row r="283" ht="12.75">
      <c r="V283" s="10"/>
    </row>
    <row r="284" ht="12.75">
      <c r="V284" s="10"/>
    </row>
    <row r="285" ht="12.75">
      <c r="V285" s="10"/>
    </row>
    <row r="286" ht="12.75">
      <c r="V286" s="10"/>
    </row>
    <row r="287" ht="12.75">
      <c r="V287" s="10"/>
    </row>
    <row r="288" ht="12.75">
      <c r="V288" s="10"/>
    </row>
    <row r="289" ht="12.75">
      <c r="V289" s="10"/>
    </row>
    <row r="290" ht="12.75">
      <c r="V290" s="10"/>
    </row>
    <row r="291" ht="12.75">
      <c r="V291" s="10"/>
    </row>
    <row r="292" ht="12.75">
      <c r="V292" s="10"/>
    </row>
    <row r="293" ht="12.75">
      <c r="V293" s="10"/>
    </row>
    <row r="294" ht="12.75">
      <c r="V294" s="10"/>
    </row>
    <row r="295" ht="12.75">
      <c r="V295" s="10"/>
    </row>
    <row r="296" ht="12.75">
      <c r="V296" s="10"/>
    </row>
    <row r="297" ht="12.75">
      <c r="V297" s="10"/>
    </row>
    <row r="298" ht="12.75">
      <c r="V298" s="10"/>
    </row>
    <row r="299" ht="12.75">
      <c r="V299" s="10"/>
    </row>
    <row r="300" ht="12.75">
      <c r="V300" s="10"/>
    </row>
    <row r="301" ht="12.75">
      <c r="V301" s="10"/>
    </row>
    <row r="302" ht="12.75">
      <c r="V302" s="10"/>
    </row>
    <row r="303" ht="12.75">
      <c r="V303" s="10"/>
    </row>
    <row r="304" ht="12.75">
      <c r="V304" s="10"/>
    </row>
    <row r="305" ht="12.75">
      <c r="V305" s="10"/>
    </row>
    <row r="306" ht="12.75">
      <c r="V306" s="10"/>
    </row>
    <row r="307" ht="12.75">
      <c r="V307" s="10"/>
    </row>
    <row r="308" ht="12.75">
      <c r="V308" s="10"/>
    </row>
    <row r="309" ht="12.75">
      <c r="V309" s="10"/>
    </row>
    <row r="310" ht="12.75">
      <c r="V310" s="10"/>
    </row>
    <row r="311" ht="12.75">
      <c r="V311" s="10"/>
    </row>
    <row r="312" ht="12.75">
      <c r="V312" s="10"/>
    </row>
    <row r="313" ht="12.75">
      <c r="V313" s="10"/>
    </row>
    <row r="314" ht="12.75">
      <c r="V314" s="10"/>
    </row>
    <row r="315" ht="12.75">
      <c r="V315" s="10"/>
    </row>
    <row r="316" ht="12.75">
      <c r="V316" s="10"/>
    </row>
    <row r="317" ht="12.75">
      <c r="V317" s="10"/>
    </row>
    <row r="318" ht="12.75">
      <c r="V318" s="10"/>
    </row>
    <row r="319" ht="12.75">
      <c r="V319" s="10"/>
    </row>
    <row r="320" ht="12.75">
      <c r="V320" s="10"/>
    </row>
    <row r="321" ht="12.75">
      <c r="V321" s="10"/>
    </row>
    <row r="322" ht="12.75">
      <c r="V322" s="10"/>
    </row>
    <row r="323" ht="12.75">
      <c r="V323" s="10"/>
    </row>
    <row r="324" ht="12.75">
      <c r="V324" s="10"/>
    </row>
    <row r="325" ht="12.75">
      <c r="V325" s="10"/>
    </row>
    <row r="326" ht="12.75">
      <c r="V326" s="10"/>
    </row>
    <row r="327" ht="12.75">
      <c r="V327" s="10"/>
    </row>
    <row r="328" ht="12.75">
      <c r="V328" s="10"/>
    </row>
    <row r="329" ht="12.75">
      <c r="V329" s="10"/>
    </row>
    <row r="330" ht="12.75">
      <c r="V330" s="10"/>
    </row>
    <row r="331" ht="12.75">
      <c r="V331" s="10"/>
    </row>
    <row r="332" ht="12.75">
      <c r="V332" s="10"/>
    </row>
    <row r="333" ht="12.75">
      <c r="V333" s="10"/>
    </row>
    <row r="334" ht="12.75">
      <c r="V334" s="10"/>
    </row>
    <row r="335" ht="12.75">
      <c r="V335" s="10"/>
    </row>
    <row r="336" ht="12.75">
      <c r="V336" s="10"/>
    </row>
    <row r="337" ht="12.75">
      <c r="V337" s="10"/>
    </row>
    <row r="338" ht="12.75">
      <c r="V338" s="10"/>
    </row>
    <row r="339" ht="12.75">
      <c r="V339" s="10"/>
    </row>
    <row r="340" ht="12.75">
      <c r="V340" s="10"/>
    </row>
    <row r="341" ht="12.75">
      <c r="V341" s="10"/>
    </row>
    <row r="342" ht="12.75">
      <c r="V342" s="10"/>
    </row>
    <row r="343" ht="12.75">
      <c r="V343" s="10"/>
    </row>
    <row r="344" ht="12.75">
      <c r="V344" s="10"/>
    </row>
    <row r="345" ht="12.75">
      <c r="V345" s="10"/>
    </row>
    <row r="346" ht="12.75">
      <c r="V346" s="10"/>
    </row>
    <row r="347" ht="12.75">
      <c r="V347" s="10"/>
    </row>
    <row r="348" ht="12.75">
      <c r="V348" s="10"/>
    </row>
    <row r="349" ht="12.75">
      <c r="V349" s="10"/>
    </row>
    <row r="350" ht="12.75">
      <c r="V350" s="10"/>
    </row>
    <row r="351" ht="12.75">
      <c r="V351" s="10"/>
    </row>
    <row r="352" ht="12.75">
      <c r="V352" s="10"/>
    </row>
    <row r="353" ht="12.75">
      <c r="V353" s="10"/>
    </row>
    <row r="354" ht="12.75">
      <c r="V354" s="10"/>
    </row>
    <row r="355" ht="12.75">
      <c r="V355" s="10"/>
    </row>
    <row r="356" ht="12.75">
      <c r="V356" s="10"/>
    </row>
    <row r="357" ht="12.75">
      <c r="V357" s="10"/>
    </row>
    <row r="358" ht="12.75">
      <c r="V358" s="10"/>
    </row>
    <row r="359" ht="12.75">
      <c r="V359" s="10"/>
    </row>
    <row r="360" ht="12.75">
      <c r="V360" s="10"/>
    </row>
    <row r="361" ht="12.75">
      <c r="V361" s="10"/>
    </row>
    <row r="362" ht="12.75">
      <c r="V362" s="10"/>
    </row>
    <row r="363" ht="12.75">
      <c r="V363" s="10"/>
    </row>
    <row r="364" ht="12.75">
      <c r="V364" s="10"/>
    </row>
    <row r="365" ht="12.75">
      <c r="V365" s="10"/>
    </row>
    <row r="366" ht="12.75">
      <c r="V366" s="10"/>
    </row>
    <row r="367" ht="12.75">
      <c r="V367" s="10"/>
    </row>
    <row r="368" ht="12.75">
      <c r="V368" s="10"/>
    </row>
    <row r="369" ht="12.75">
      <c r="V369" s="10"/>
    </row>
    <row r="370" ht="12.75">
      <c r="V370" s="10"/>
    </row>
    <row r="371" ht="12.75">
      <c r="V371" s="10"/>
    </row>
    <row r="372" ht="12.75">
      <c r="V372" s="10"/>
    </row>
    <row r="373" ht="12.75">
      <c r="V373" s="10"/>
    </row>
    <row r="374" ht="12.75">
      <c r="V374" s="10"/>
    </row>
    <row r="375" ht="12.75">
      <c r="V375" s="10"/>
    </row>
    <row r="376" ht="12.75">
      <c r="V376" s="10"/>
    </row>
    <row r="377" ht="12.75">
      <c r="V377" s="10"/>
    </row>
    <row r="378" ht="12.75">
      <c r="V378" s="10"/>
    </row>
    <row r="379" ht="12.75">
      <c r="V379" s="10"/>
    </row>
    <row r="380" ht="12.75">
      <c r="V380" s="10"/>
    </row>
    <row r="381" ht="12.75">
      <c r="V381" s="10"/>
    </row>
    <row r="382" ht="12.75">
      <c r="V382" s="10"/>
    </row>
    <row r="383" ht="12.75">
      <c r="V383" s="10"/>
    </row>
    <row r="384" ht="12.75">
      <c r="V384" s="10"/>
    </row>
    <row r="385" ht="12.75">
      <c r="V385" s="10"/>
    </row>
    <row r="386" ht="12.75">
      <c r="V386" s="10"/>
    </row>
    <row r="387" ht="12.75">
      <c r="V387" s="10"/>
    </row>
    <row r="388" ht="12.75">
      <c r="V388" s="10"/>
    </row>
    <row r="389" ht="12.75">
      <c r="V389" s="10"/>
    </row>
    <row r="390" ht="12.75">
      <c r="V390" s="10"/>
    </row>
    <row r="391" ht="12.75">
      <c r="V391" s="10"/>
    </row>
    <row r="392" ht="12.75">
      <c r="V392" s="10"/>
    </row>
    <row r="393" ht="12.75">
      <c r="V393" s="10"/>
    </row>
    <row r="394" ht="12.75">
      <c r="V394" s="10"/>
    </row>
    <row r="395" ht="12.75">
      <c r="V395" s="10"/>
    </row>
    <row r="396" ht="12.75">
      <c r="V396" s="10"/>
    </row>
    <row r="397" ht="12.75">
      <c r="V397" s="10"/>
    </row>
    <row r="398" ht="12.75">
      <c r="V398" s="10"/>
    </row>
    <row r="399" ht="12.75">
      <c r="V399" s="10"/>
    </row>
    <row r="400" ht="12.75">
      <c r="V400" s="10"/>
    </row>
    <row r="401" ht="12.75">
      <c r="V401" s="10"/>
    </row>
    <row r="402" ht="12.75">
      <c r="V402" s="10"/>
    </row>
    <row r="403" ht="12.75">
      <c r="V403" s="10"/>
    </row>
    <row r="404" ht="12.75">
      <c r="V404" s="10"/>
    </row>
    <row r="405" ht="12.75">
      <c r="V405" s="10"/>
    </row>
    <row r="406" ht="12.75">
      <c r="V406" s="10"/>
    </row>
    <row r="407" ht="12.75">
      <c r="V407" s="10"/>
    </row>
    <row r="408" ht="12.75">
      <c r="V408" s="10"/>
    </row>
    <row r="409" ht="12.75">
      <c r="V409" s="10"/>
    </row>
    <row r="410" ht="12.75">
      <c r="V410" s="10"/>
    </row>
    <row r="411" ht="12.75">
      <c r="V411" s="10"/>
    </row>
    <row r="412" ht="12.75">
      <c r="V412" s="10"/>
    </row>
    <row r="413" ht="12.75">
      <c r="V413" s="10"/>
    </row>
    <row r="414" ht="12.75">
      <c r="V414" s="10"/>
    </row>
    <row r="415" ht="12.75">
      <c r="V415" s="10"/>
    </row>
    <row r="416" ht="12.75">
      <c r="V416" s="10"/>
    </row>
    <row r="417" ht="12.75">
      <c r="V417" s="10"/>
    </row>
    <row r="418" ht="12.75">
      <c r="V418" s="10"/>
    </row>
    <row r="419" ht="12.75">
      <c r="V419" s="10"/>
    </row>
    <row r="420" ht="12.75">
      <c r="V420" s="10"/>
    </row>
    <row r="421" ht="12.75">
      <c r="V421" s="10"/>
    </row>
    <row r="422" ht="12.75">
      <c r="V422" s="10"/>
    </row>
    <row r="423" ht="12.75">
      <c r="V423" s="10"/>
    </row>
    <row r="424" ht="12.75">
      <c r="V424" s="10"/>
    </row>
    <row r="425" ht="12.75">
      <c r="V425" s="10"/>
    </row>
    <row r="426" ht="12.75">
      <c r="V426" s="10"/>
    </row>
    <row r="427" ht="12.75">
      <c r="V427" s="10"/>
    </row>
    <row r="428" ht="12.75">
      <c r="V428" s="10"/>
    </row>
    <row r="429" ht="12.75">
      <c r="V429" s="10"/>
    </row>
    <row r="430" ht="12.75">
      <c r="V430" s="10"/>
    </row>
    <row r="431" ht="12.75">
      <c r="V431" s="10"/>
    </row>
    <row r="432" ht="12.75">
      <c r="V432" s="10"/>
    </row>
    <row r="433" ht="12.75">
      <c r="V433" s="10"/>
    </row>
    <row r="434" ht="12.75">
      <c r="V434" s="10"/>
    </row>
    <row r="435" ht="12.75">
      <c r="V435" s="10"/>
    </row>
    <row r="436" ht="12.75">
      <c r="V436" s="10"/>
    </row>
    <row r="437" ht="12.75">
      <c r="V437" s="10"/>
    </row>
    <row r="438" ht="12.75">
      <c r="V438" s="10"/>
    </row>
    <row r="439" ht="12.75">
      <c r="V439" s="10"/>
    </row>
    <row r="440" ht="12.75">
      <c r="V440" s="10"/>
    </row>
    <row r="441" ht="12.75">
      <c r="V441" s="10"/>
    </row>
    <row r="442" ht="12.75">
      <c r="V442" s="10"/>
    </row>
    <row r="443" ht="12.75">
      <c r="V443" s="10"/>
    </row>
    <row r="444" ht="12.75">
      <c r="V444" s="10"/>
    </row>
    <row r="445" ht="12.75">
      <c r="V445" s="10"/>
    </row>
    <row r="446" ht="12.75">
      <c r="V446" s="10"/>
    </row>
    <row r="447" ht="12.75">
      <c r="V447" s="10"/>
    </row>
    <row r="448" ht="12.75">
      <c r="V448" s="10"/>
    </row>
    <row r="449" ht="12.75">
      <c r="V449" s="10"/>
    </row>
    <row r="450" ht="12.75">
      <c r="V450" s="10"/>
    </row>
    <row r="451" ht="12.75">
      <c r="V451" s="10"/>
    </row>
    <row r="452" ht="12.75">
      <c r="V452" s="10"/>
    </row>
    <row r="453" ht="12.75">
      <c r="V453" s="10"/>
    </row>
    <row r="454" ht="12.75">
      <c r="V454" s="10"/>
    </row>
    <row r="455" ht="12.75">
      <c r="V455" s="10"/>
    </row>
    <row r="456" ht="12.75">
      <c r="V456" s="10"/>
    </row>
    <row r="457" ht="12.75">
      <c r="V457" s="10"/>
    </row>
    <row r="458" ht="12.75">
      <c r="V458" s="10"/>
    </row>
    <row r="459" ht="12.75">
      <c r="V459" s="10"/>
    </row>
    <row r="460" ht="12.75">
      <c r="V460" s="10"/>
    </row>
    <row r="461" ht="12.75">
      <c r="V461" s="10"/>
    </row>
    <row r="462" ht="12.75">
      <c r="V462" s="10"/>
    </row>
    <row r="463" ht="12.75">
      <c r="V463" s="10"/>
    </row>
    <row r="464" ht="12.75">
      <c r="V464" s="10"/>
    </row>
    <row r="465" ht="12.75">
      <c r="V465" s="10"/>
    </row>
    <row r="466" ht="12.75">
      <c r="V466" s="10"/>
    </row>
    <row r="467" ht="12.75">
      <c r="V467" s="10"/>
    </row>
    <row r="468" ht="12.75">
      <c r="V468" s="10"/>
    </row>
    <row r="469" ht="12.75">
      <c r="V469" s="10"/>
    </row>
    <row r="470" ht="12.75">
      <c r="V470" s="10"/>
    </row>
    <row r="471" ht="12.75">
      <c r="V471" s="10"/>
    </row>
    <row r="472" ht="12.75">
      <c r="V472" s="10"/>
    </row>
    <row r="473" ht="12.75">
      <c r="V473" s="10"/>
    </row>
    <row r="474" ht="12.75">
      <c r="V474" s="10"/>
    </row>
    <row r="475" ht="12.75">
      <c r="V475" s="10"/>
    </row>
    <row r="476" ht="12.75">
      <c r="V476" s="10"/>
    </row>
    <row r="477" ht="12.75">
      <c r="V477" s="10"/>
    </row>
    <row r="478" ht="12.75">
      <c r="V478" s="10"/>
    </row>
    <row r="479" ht="12.75">
      <c r="V479" s="10"/>
    </row>
    <row r="480" ht="12.75">
      <c r="V480" s="10"/>
    </row>
    <row r="481" ht="12.75">
      <c r="V481" s="10"/>
    </row>
    <row r="482" ht="12.75">
      <c r="V482" s="10"/>
    </row>
    <row r="483" ht="12.75">
      <c r="V483" s="10"/>
    </row>
    <row r="484" ht="12.75">
      <c r="V484" s="10"/>
    </row>
    <row r="485" ht="12.75">
      <c r="V485" s="10"/>
    </row>
    <row r="486" ht="12.75">
      <c r="V486" s="10"/>
    </row>
    <row r="487" ht="12.75">
      <c r="V487" s="10"/>
    </row>
    <row r="488" ht="12.75">
      <c r="V488" s="10"/>
    </row>
    <row r="489" ht="12.75">
      <c r="V489" s="10"/>
    </row>
    <row r="490" ht="12.75">
      <c r="V490" s="10"/>
    </row>
    <row r="491" ht="12.75">
      <c r="V491" s="10"/>
    </row>
    <row r="492" ht="12.75">
      <c r="V492" s="10"/>
    </row>
    <row r="493" ht="12.75">
      <c r="V493" s="10"/>
    </row>
    <row r="494" ht="12.75">
      <c r="V494" s="10"/>
    </row>
    <row r="495" ht="12.75">
      <c r="V495" s="10"/>
    </row>
    <row r="496" ht="12.75">
      <c r="V496" s="10"/>
    </row>
    <row r="497" ht="12.75">
      <c r="V497" s="10"/>
    </row>
    <row r="498" ht="12.75">
      <c r="V498" s="10"/>
    </row>
    <row r="499" ht="12.75">
      <c r="V499" s="10"/>
    </row>
    <row r="500" ht="12.75">
      <c r="V500" s="10"/>
    </row>
    <row r="501" ht="12.75">
      <c r="V501" s="10"/>
    </row>
    <row r="502" ht="12.75">
      <c r="V502" s="10"/>
    </row>
    <row r="503" ht="12.75">
      <c r="V503" s="10"/>
    </row>
    <row r="504" ht="12.75">
      <c r="V504" s="10"/>
    </row>
    <row r="505" ht="12.75">
      <c r="V505" s="10"/>
    </row>
    <row r="506" ht="12.75">
      <c r="V506" s="10"/>
    </row>
    <row r="507" ht="12.75">
      <c r="V507" s="10"/>
    </row>
    <row r="508" ht="12.75">
      <c r="V508" s="10"/>
    </row>
    <row r="509" ht="12.75">
      <c r="V509" s="10"/>
    </row>
    <row r="510" ht="12.75">
      <c r="V510" s="10"/>
    </row>
    <row r="511" ht="12.75">
      <c r="V511" s="10"/>
    </row>
    <row r="512" ht="12.75">
      <c r="V512" s="10"/>
    </row>
    <row r="513" ht="12.75">
      <c r="V513" s="10"/>
    </row>
    <row r="514" ht="12.75">
      <c r="V514" s="10"/>
    </row>
    <row r="515" ht="12.75">
      <c r="V515" s="10"/>
    </row>
    <row r="516" ht="12.75">
      <c r="V516" s="10"/>
    </row>
    <row r="517" ht="12.75">
      <c r="V517" s="10"/>
    </row>
    <row r="518" ht="12.75">
      <c r="V518" s="10"/>
    </row>
    <row r="519" ht="12.75">
      <c r="V519" s="10"/>
    </row>
    <row r="520" ht="12.75">
      <c r="V520" s="10"/>
    </row>
    <row r="521" ht="12.75">
      <c r="V521" s="10"/>
    </row>
    <row r="522" ht="12.75">
      <c r="V522" s="10"/>
    </row>
    <row r="523" ht="12.75">
      <c r="V523" s="10"/>
    </row>
    <row r="524" ht="12.75">
      <c r="V524" s="10"/>
    </row>
    <row r="525" ht="12.75">
      <c r="V525" s="10"/>
    </row>
    <row r="526" ht="12.75">
      <c r="V526" s="10"/>
    </row>
    <row r="527" ht="12.75">
      <c r="V527" s="10"/>
    </row>
    <row r="528" ht="12.75">
      <c r="V528" s="10"/>
    </row>
    <row r="529" ht="12.75">
      <c r="V529" s="10"/>
    </row>
    <row r="530" ht="12.75">
      <c r="V530" s="10"/>
    </row>
    <row r="531" ht="12.75">
      <c r="V531" s="10"/>
    </row>
    <row r="532" ht="12.75">
      <c r="V532" s="10"/>
    </row>
    <row r="533" ht="12.75">
      <c r="V533" s="10"/>
    </row>
    <row r="534" ht="12.75">
      <c r="V534" s="10"/>
    </row>
    <row r="535" ht="12.75">
      <c r="V535" s="10"/>
    </row>
    <row r="536" ht="12.75">
      <c r="V536" s="10"/>
    </row>
    <row r="537" ht="12.75">
      <c r="V537" s="10"/>
    </row>
    <row r="538" ht="12.75">
      <c r="V538" s="10"/>
    </row>
    <row r="539" ht="12.75">
      <c r="V539" s="10"/>
    </row>
    <row r="540" ht="12.75">
      <c r="V540" s="10"/>
    </row>
    <row r="541" ht="12.75">
      <c r="V541" s="10"/>
    </row>
    <row r="542" ht="12.75">
      <c r="V542" s="10"/>
    </row>
    <row r="543" ht="12.75">
      <c r="V543" s="10"/>
    </row>
    <row r="544" ht="12.75">
      <c r="V544" s="10"/>
    </row>
    <row r="545" ht="12.75">
      <c r="V545" s="10"/>
    </row>
    <row r="546" ht="12.75">
      <c r="V546" s="10"/>
    </row>
    <row r="547" ht="12.75">
      <c r="V547" s="10"/>
    </row>
    <row r="548" ht="12.75">
      <c r="V548" s="10"/>
    </row>
    <row r="549" ht="12.75">
      <c r="V549" s="10"/>
    </row>
    <row r="550" ht="12.75">
      <c r="V550" s="10"/>
    </row>
    <row r="551" ht="12.75">
      <c r="V551" s="10"/>
    </row>
    <row r="552" ht="12.75">
      <c r="V552" s="10"/>
    </row>
    <row r="553" ht="12.75">
      <c r="V553" s="10"/>
    </row>
    <row r="554" ht="12.75">
      <c r="V554" s="10"/>
    </row>
    <row r="555" ht="12.75">
      <c r="V555" s="10"/>
    </row>
    <row r="556" ht="12.75">
      <c r="V556" s="10"/>
    </row>
    <row r="557" ht="12.75">
      <c r="V557" s="10"/>
    </row>
    <row r="558" ht="12.75">
      <c r="V558" s="10"/>
    </row>
    <row r="559" ht="12.75">
      <c r="V559" s="10"/>
    </row>
    <row r="560" ht="12.75">
      <c r="V560" s="10"/>
    </row>
    <row r="561" ht="12.75">
      <c r="V561" s="10"/>
    </row>
    <row r="562" ht="12.75">
      <c r="V562" s="10"/>
    </row>
    <row r="563" ht="12.75">
      <c r="V563" s="10"/>
    </row>
    <row r="564" ht="12.75">
      <c r="V564" s="10"/>
    </row>
    <row r="565" ht="12.75">
      <c r="V565" s="10"/>
    </row>
    <row r="566" ht="12.75">
      <c r="V566" s="10"/>
    </row>
    <row r="567" ht="12.75">
      <c r="V567" s="10"/>
    </row>
    <row r="568" ht="12.75">
      <c r="V568" s="10"/>
    </row>
    <row r="569" ht="12.75">
      <c r="V569" s="10"/>
    </row>
    <row r="570" ht="12.75">
      <c r="V570" s="10"/>
    </row>
    <row r="571" ht="12.75">
      <c r="V571" s="10"/>
    </row>
    <row r="572" ht="12.75">
      <c r="V572" s="10"/>
    </row>
    <row r="573" ht="12.75">
      <c r="V573" s="10"/>
    </row>
    <row r="574" ht="12.75">
      <c r="V574" s="10"/>
    </row>
    <row r="575" ht="12.75">
      <c r="V575" s="10"/>
    </row>
    <row r="576" ht="12.75">
      <c r="V576" s="10"/>
    </row>
    <row r="577" ht="12.75">
      <c r="V577" s="10"/>
    </row>
    <row r="578" ht="12.75">
      <c r="V578" s="10"/>
    </row>
    <row r="579" ht="12.75">
      <c r="V579" s="10"/>
    </row>
    <row r="580" ht="12.75">
      <c r="V580" s="10"/>
    </row>
    <row r="581" ht="12.75">
      <c r="V581" s="10"/>
    </row>
    <row r="582" ht="12.75">
      <c r="V582" s="10"/>
    </row>
    <row r="583" ht="12.75">
      <c r="V583" s="10"/>
    </row>
    <row r="584" ht="12.75">
      <c r="V584" s="10"/>
    </row>
    <row r="585" ht="12.75">
      <c r="V585" s="10"/>
    </row>
    <row r="586" ht="12.75">
      <c r="V586" s="10"/>
    </row>
    <row r="587" ht="12.75">
      <c r="V587" s="10"/>
    </row>
    <row r="588" ht="12.75">
      <c r="V588" s="10"/>
    </row>
    <row r="589" ht="12.75">
      <c r="V589" s="10"/>
    </row>
    <row r="590" ht="12.75">
      <c r="V590" s="10"/>
    </row>
    <row r="591" ht="12.75">
      <c r="V591" s="10"/>
    </row>
    <row r="592" ht="12.75">
      <c r="V592" s="10"/>
    </row>
    <row r="593" ht="12.75">
      <c r="V593" s="10"/>
    </row>
    <row r="594" ht="12.75">
      <c r="V594" s="10"/>
    </row>
    <row r="595" ht="12.75">
      <c r="V595" s="10"/>
    </row>
    <row r="596" ht="12.75">
      <c r="V596" s="10"/>
    </row>
    <row r="597" ht="12.75">
      <c r="V597" s="10"/>
    </row>
    <row r="598" ht="12.75">
      <c r="V598" s="10"/>
    </row>
    <row r="599" ht="12.75">
      <c r="V599" s="10"/>
    </row>
    <row r="600" ht="12.75">
      <c r="V600" s="10"/>
    </row>
    <row r="601" ht="12.75">
      <c r="V601" s="10"/>
    </row>
    <row r="602" ht="12.75">
      <c r="V602" s="10"/>
    </row>
    <row r="603" ht="12.75">
      <c r="V603" s="10"/>
    </row>
    <row r="604" ht="12.75">
      <c r="V604" s="10"/>
    </row>
    <row r="605" ht="12.75">
      <c r="V605" s="10"/>
    </row>
    <row r="606" ht="12.75">
      <c r="V606" s="10"/>
    </row>
    <row r="607" ht="12.75">
      <c r="V607" s="10"/>
    </row>
    <row r="608" ht="12.75">
      <c r="V608" s="10"/>
    </row>
    <row r="609" ht="12.75">
      <c r="V609" s="10"/>
    </row>
    <row r="610" ht="12.75">
      <c r="V610" s="10"/>
    </row>
    <row r="611" ht="12.75">
      <c r="V611" s="10"/>
    </row>
    <row r="612" ht="12.75">
      <c r="V612" s="10"/>
    </row>
    <row r="613" ht="12.75">
      <c r="V613" s="10"/>
    </row>
    <row r="614" ht="12.75">
      <c r="V614" s="10"/>
    </row>
    <row r="615" ht="12.75">
      <c r="V615" s="10"/>
    </row>
    <row r="616" ht="12.75">
      <c r="V616" s="10"/>
    </row>
    <row r="617" ht="12.75">
      <c r="V617" s="10"/>
    </row>
    <row r="618" ht="12.75">
      <c r="V618" s="10"/>
    </row>
    <row r="619" ht="12.75">
      <c r="V619" s="10"/>
    </row>
    <row r="620" ht="12.75">
      <c r="V620" s="10"/>
    </row>
    <row r="621" ht="12.75">
      <c r="V621" s="10"/>
    </row>
    <row r="622" ht="12.75">
      <c r="V622" s="10"/>
    </row>
    <row r="623" ht="12.75">
      <c r="V623" s="10"/>
    </row>
    <row r="624" ht="12.75">
      <c r="V624" s="10"/>
    </row>
    <row r="625" ht="12.75">
      <c r="V625" s="10"/>
    </row>
    <row r="626" ht="12.75">
      <c r="V626" s="10"/>
    </row>
    <row r="627" ht="12.75">
      <c r="V627" s="10"/>
    </row>
    <row r="628" ht="12.75">
      <c r="V628" s="10"/>
    </row>
    <row r="629" ht="12.75">
      <c r="V629" s="10"/>
    </row>
    <row r="630" ht="12.75">
      <c r="V630" s="10"/>
    </row>
    <row r="631" ht="12.75">
      <c r="V631" s="10"/>
    </row>
    <row r="632" ht="12.75">
      <c r="V632" s="10"/>
    </row>
    <row r="633" ht="12.75">
      <c r="V633" s="10"/>
    </row>
    <row r="634" ht="12.75">
      <c r="V634" s="10"/>
    </row>
    <row r="635" ht="12.75">
      <c r="V635" s="10"/>
    </row>
    <row r="636" ht="12.75">
      <c r="V636" s="10"/>
    </row>
    <row r="637" ht="12.75">
      <c r="V637" s="10"/>
    </row>
    <row r="638" ht="12.75">
      <c r="V638" s="10"/>
    </row>
    <row r="639" ht="12.75">
      <c r="V639" s="10"/>
    </row>
    <row r="640" ht="12.75">
      <c r="V640" s="10"/>
    </row>
    <row r="641" ht="12.75">
      <c r="V641" s="10"/>
    </row>
    <row r="642" ht="12.75">
      <c r="V642" s="10"/>
    </row>
    <row r="643" ht="12.75">
      <c r="V643" s="10"/>
    </row>
    <row r="644" ht="12.75">
      <c r="V644" s="10"/>
    </row>
    <row r="645" ht="12.75">
      <c r="V645" s="10"/>
    </row>
    <row r="646" ht="12.75">
      <c r="V646" s="10"/>
    </row>
    <row r="647" ht="12.75">
      <c r="V647" s="10"/>
    </row>
    <row r="648" ht="12.75">
      <c r="V648" s="10"/>
    </row>
  </sheetData>
  <mergeCells count="9">
    <mergeCell ref="K8:M8"/>
    <mergeCell ref="A5:V5"/>
    <mergeCell ref="A2:V2"/>
    <mergeCell ref="A1:V1"/>
    <mergeCell ref="A4:V4"/>
    <mergeCell ref="S8:U8"/>
    <mergeCell ref="A3:V3"/>
    <mergeCell ref="G8:I8"/>
    <mergeCell ref="O8:Q8"/>
  </mergeCells>
  <printOptions/>
  <pageMargins left="0.75" right="0" top="1" bottom="1" header="0.44" footer="0.5"/>
  <pageSetup fitToHeight="1" fitToWidth="1" horizontalDpi="360" verticalDpi="36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16"/>
  <sheetViews>
    <sheetView workbookViewId="0" topLeftCell="A1">
      <selection activeCell="G33" sqref="G33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12.75">
      <c r="A2" s="1" t="s">
        <v>30</v>
      </c>
    </row>
    <row r="3" ht="12.75">
      <c r="A3" s="1" t="s">
        <v>108</v>
      </c>
    </row>
    <row r="4" spans="1:9" ht="13.5" thickBot="1">
      <c r="A4" s="1"/>
      <c r="G4" s="16" t="s">
        <v>9</v>
      </c>
      <c r="I4" s="16" t="s">
        <v>31</v>
      </c>
    </row>
    <row r="5" spans="7:9" ht="12.75">
      <c r="G5" s="3" t="s">
        <v>49</v>
      </c>
      <c r="I5" s="3" t="s">
        <v>49</v>
      </c>
    </row>
    <row r="6" spans="5:9" ht="12.75">
      <c r="E6" s="11"/>
      <c r="G6" s="25" t="s">
        <v>109</v>
      </c>
      <c r="I6" s="25" t="s">
        <v>99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32</v>
      </c>
      <c r="G9" s="4">
        <v>692</v>
      </c>
      <c r="H9" s="4"/>
      <c r="I9" s="13">
        <v>834</v>
      </c>
    </row>
    <row r="10" spans="1:9" ht="12.75">
      <c r="A10" s="1"/>
      <c r="B10" s="1" t="s">
        <v>85</v>
      </c>
      <c r="G10" s="4">
        <v>77</v>
      </c>
      <c r="H10" s="4"/>
      <c r="I10" s="13">
        <v>77</v>
      </c>
    </row>
    <row r="11" spans="1:9" ht="12.75">
      <c r="A11" s="1"/>
      <c r="B11" s="1" t="s">
        <v>66</v>
      </c>
      <c r="G11" s="4">
        <v>3191</v>
      </c>
      <c r="H11" s="4"/>
      <c r="I11" s="13">
        <v>3157</v>
      </c>
    </row>
    <row r="12" spans="1:11" ht="12.75">
      <c r="A12" s="1"/>
      <c r="B12" s="1" t="s">
        <v>41</v>
      </c>
      <c r="G12" s="4">
        <v>3140</v>
      </c>
      <c r="H12" s="4"/>
      <c r="I12" s="13">
        <v>3140</v>
      </c>
      <c r="K12" s="34"/>
    </row>
    <row r="13" spans="1:9" ht="12.75">
      <c r="A13" s="1"/>
      <c r="B13" s="1"/>
      <c r="G13" s="4"/>
      <c r="H13" s="4"/>
      <c r="I13" s="13"/>
    </row>
    <row r="14" spans="1:9" ht="12.75">
      <c r="A14" s="1"/>
      <c r="B14" s="1" t="s">
        <v>5</v>
      </c>
      <c r="G14" s="4"/>
      <c r="H14" s="4"/>
      <c r="I14" s="4"/>
    </row>
    <row r="15" spans="2:11" ht="12.75">
      <c r="B15" s="31" t="s">
        <v>42</v>
      </c>
      <c r="G15" s="17">
        <f>2622+3090</f>
        <v>5712</v>
      </c>
      <c r="H15" s="4"/>
      <c r="I15" s="8">
        <f>4741+806-1</f>
        <v>5546</v>
      </c>
      <c r="K15" s="34"/>
    </row>
    <row r="16" spans="2:9" ht="12.75">
      <c r="B16" s="31" t="s">
        <v>52</v>
      </c>
      <c r="G16" s="4">
        <f>6722+441</f>
        <v>7163</v>
      </c>
      <c r="H16" s="4"/>
      <c r="I16" s="13">
        <f>7891+974</f>
        <v>8865</v>
      </c>
    </row>
    <row r="17" spans="7:9" ht="12.75">
      <c r="G17" s="6">
        <f>SUM(G15:G16)</f>
        <v>12875</v>
      </c>
      <c r="H17" s="4"/>
      <c r="I17" s="6">
        <f>SUM(I15:I16)</f>
        <v>14411</v>
      </c>
    </row>
    <row r="18" spans="7:9" ht="12.75">
      <c r="G18" s="8"/>
      <c r="H18" s="4"/>
      <c r="I18" s="8"/>
    </row>
    <row r="19" spans="1:9" ht="12.75">
      <c r="A19" s="1"/>
      <c r="B19" s="1" t="s">
        <v>6</v>
      </c>
      <c r="G19" s="4"/>
      <c r="H19" s="4"/>
      <c r="I19" s="4"/>
    </row>
    <row r="20" spans="7:11" ht="12.75">
      <c r="G20" s="4"/>
      <c r="H20" s="4"/>
      <c r="I20" s="13"/>
      <c r="K20" s="34"/>
    </row>
    <row r="21" spans="2:9" ht="12.75">
      <c r="B21" s="31" t="s">
        <v>53</v>
      </c>
      <c r="G21" s="4">
        <f>244+501</f>
        <v>745</v>
      </c>
      <c r="H21" s="4"/>
      <c r="I21" s="13">
        <f>147+516</f>
        <v>663</v>
      </c>
    </row>
    <row r="22" spans="2:9" ht="12.75">
      <c r="B22" s="31" t="s">
        <v>80</v>
      </c>
      <c r="G22" s="4">
        <v>67</v>
      </c>
      <c r="H22" s="4"/>
      <c r="I22" s="13">
        <v>110</v>
      </c>
    </row>
    <row r="23" spans="2:9" ht="12.75">
      <c r="B23" s="33" t="s">
        <v>4</v>
      </c>
      <c r="G23" s="43">
        <v>-5</v>
      </c>
      <c r="H23" s="4"/>
      <c r="I23" s="13">
        <v>-1</v>
      </c>
    </row>
    <row r="24" spans="2:9" ht="12.75">
      <c r="B24" s="33"/>
      <c r="G24" s="5"/>
      <c r="H24" s="4"/>
      <c r="I24" s="18"/>
    </row>
    <row r="25" spans="7:9" ht="12.75">
      <c r="G25" s="6">
        <f>SUM(G20:G24)</f>
        <v>807</v>
      </c>
      <c r="H25" s="4"/>
      <c r="I25" s="6">
        <f>SUM(I20:I24)</f>
        <v>772</v>
      </c>
    </row>
    <row r="26" spans="7:9" ht="12.75">
      <c r="G26" s="4"/>
      <c r="H26" s="4"/>
      <c r="I26" s="4"/>
    </row>
    <row r="27" spans="1:9" ht="12.75">
      <c r="A27" s="1"/>
      <c r="B27" s="1" t="s">
        <v>39</v>
      </c>
      <c r="G27" s="4">
        <f>G17-G25</f>
        <v>12068</v>
      </c>
      <c r="H27" s="4"/>
      <c r="I27" s="4">
        <f>I17-I25</f>
        <v>13639</v>
      </c>
    </row>
    <row r="28" spans="7:9" ht="12.75">
      <c r="G28" s="4"/>
      <c r="H28" s="4"/>
      <c r="I28" s="13" t="s">
        <v>3</v>
      </c>
    </row>
    <row r="29" spans="7:9" ht="13.5" thickBot="1">
      <c r="G29" s="7">
        <f>+G9+G10+G11+G27+G12</f>
        <v>19168</v>
      </c>
      <c r="H29" s="4"/>
      <c r="I29" s="7">
        <f>+I9+I10+I11+I27+I12</f>
        <v>20847</v>
      </c>
    </row>
    <row r="30" spans="7:9" ht="13.5" thickTop="1">
      <c r="G30" s="8"/>
      <c r="H30" s="4"/>
      <c r="I30" s="8"/>
    </row>
    <row r="31" spans="1:9" ht="12.75">
      <c r="A31" s="1"/>
      <c r="B31" s="1" t="s">
        <v>40</v>
      </c>
      <c r="G31" s="4"/>
      <c r="H31" s="4"/>
      <c r="I31" s="4"/>
    </row>
    <row r="32" spans="1:9" ht="12.75">
      <c r="A32" s="1"/>
      <c r="B32" s="32" t="s">
        <v>54</v>
      </c>
      <c r="G32" s="13">
        <v>13164</v>
      </c>
      <c r="H32" s="4"/>
      <c r="I32" s="13">
        <v>13164</v>
      </c>
    </row>
    <row r="33" spans="1:9" ht="12.75">
      <c r="A33" s="1"/>
      <c r="B33" s="32" t="s">
        <v>7</v>
      </c>
      <c r="G33" s="4">
        <f>9551-2147-2796-13</f>
        <v>4595</v>
      </c>
      <c r="H33" s="4"/>
      <c r="I33" s="4">
        <f>9551-13-2147</f>
        <v>7391</v>
      </c>
    </row>
    <row r="34" spans="2:9" ht="12.75">
      <c r="B34" s="31"/>
      <c r="G34" s="18"/>
      <c r="H34" s="4"/>
      <c r="I34" s="18"/>
    </row>
    <row r="35" spans="2:9" ht="12.75">
      <c r="B35" s="31" t="s">
        <v>55</v>
      </c>
      <c r="G35" s="4">
        <f>SUM(G32:G34)</f>
        <v>17759</v>
      </c>
      <c r="H35" s="4"/>
      <c r="I35" s="4">
        <f>SUM(I32:I34)</f>
        <v>20555</v>
      </c>
    </row>
    <row r="36" spans="7:9" ht="12.75">
      <c r="G36" s="4"/>
      <c r="H36" s="4"/>
      <c r="I36" s="4"/>
    </row>
    <row r="37" spans="1:9" ht="12.75">
      <c r="A37" s="1"/>
      <c r="B37" s="1" t="s">
        <v>67</v>
      </c>
      <c r="G37" s="13" t="s">
        <v>3</v>
      </c>
      <c r="H37" s="4"/>
      <c r="I37" s="13"/>
    </row>
    <row r="38" spans="1:9" ht="12.75">
      <c r="A38" s="1"/>
      <c r="B38" s="32" t="s">
        <v>83</v>
      </c>
      <c r="C38" s="27"/>
      <c r="D38" s="27"/>
      <c r="E38" s="2"/>
      <c r="G38" s="4">
        <v>227</v>
      </c>
      <c r="H38" s="4"/>
      <c r="I38" s="13">
        <v>292</v>
      </c>
    </row>
    <row r="39" spans="1:9" ht="12.75">
      <c r="A39" s="1"/>
      <c r="B39" s="32" t="s">
        <v>106</v>
      </c>
      <c r="C39" s="27"/>
      <c r="D39" s="27"/>
      <c r="E39" s="2"/>
      <c r="G39" s="4">
        <v>1182</v>
      </c>
      <c r="H39" s="4"/>
      <c r="I39" s="13">
        <v>0</v>
      </c>
    </row>
    <row r="40" spans="1:9" ht="12.75">
      <c r="A40" s="1"/>
      <c r="B40" s="27" t="s">
        <v>105</v>
      </c>
      <c r="C40" s="27"/>
      <c r="D40" s="27"/>
      <c r="E40" s="2"/>
      <c r="G40" s="4"/>
      <c r="H40" s="4"/>
      <c r="I40" s="13"/>
    </row>
    <row r="41" spans="2:9" ht="13.5" thickBot="1">
      <c r="B41" s="27"/>
      <c r="C41" s="27"/>
      <c r="D41" s="27"/>
      <c r="G41" s="7">
        <f>SUM(G35:G40)</f>
        <v>19168</v>
      </c>
      <c r="H41" s="4"/>
      <c r="I41" s="7">
        <f>SUM(I35:I40)</f>
        <v>20847</v>
      </c>
    </row>
    <row r="42" spans="7:9" ht="13.5" thickTop="1">
      <c r="G42" s="4"/>
      <c r="H42" s="4"/>
      <c r="I42" s="4"/>
    </row>
    <row r="43" spans="1:9" ht="12.75">
      <c r="A43" s="1"/>
      <c r="B43" s="1" t="s">
        <v>82</v>
      </c>
      <c r="G43" s="42">
        <f>G35/131643.6*100</f>
        <v>13.490211449702075</v>
      </c>
      <c r="H43" s="44"/>
      <c r="I43" s="42">
        <f>I35/131643.6*100</f>
        <v>15.614127842143482</v>
      </c>
    </row>
    <row r="44" spans="7:9" ht="12.75">
      <c r="G44" s="4"/>
      <c r="H44" s="4"/>
      <c r="I44" s="4"/>
    </row>
    <row r="45" spans="7:9" ht="12.75">
      <c r="G45" s="4"/>
      <c r="H45" s="4"/>
      <c r="I45" s="4"/>
    </row>
    <row r="46" ht="12.75">
      <c r="B46" s="1" t="s">
        <v>56</v>
      </c>
    </row>
    <row r="47" spans="2:9" ht="12.75">
      <c r="B47" s="1" t="s">
        <v>100</v>
      </c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</sheetData>
  <printOptions/>
  <pageMargins left="0.75" right="0.31" top="1" bottom="1" header="0.5" footer="0.5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75"/>
  <sheetViews>
    <sheetView workbookViewId="0" topLeftCell="A1">
      <pane ySplit="3" topLeftCell="BM4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  <col min="5" max="5" width="14.140625" style="0" bestFit="1" customWidth="1"/>
  </cols>
  <sheetData>
    <row r="1" ht="12.75">
      <c r="A1" s="30" t="str">
        <f>'BS'!A1</f>
        <v>The Media Shoppe Berhad (383028-D)</v>
      </c>
    </row>
    <row r="2" spans="1:2" ht="12.75">
      <c r="A2" s="1" t="s">
        <v>34</v>
      </c>
      <c r="B2" s="1"/>
    </row>
    <row r="3" spans="1:2" ht="12.75">
      <c r="A3" s="1" t="s">
        <v>110</v>
      </c>
      <c r="B3" s="1"/>
    </row>
    <row r="5" spans="3:5" ht="12.75">
      <c r="C5" s="46" t="str">
        <f>'BS'!G6</f>
        <v> 30 Sept 2007</v>
      </c>
      <c r="E5" s="46" t="str">
        <f>'BS'!I6</f>
        <v>31 Dec 2006</v>
      </c>
    </row>
    <row r="6" spans="3:5" ht="12.75">
      <c r="C6" s="3" t="s">
        <v>2</v>
      </c>
      <c r="E6" s="3" t="s">
        <v>2</v>
      </c>
    </row>
    <row r="8" spans="1:5" ht="12.75">
      <c r="A8" s="1" t="s">
        <v>86</v>
      </c>
      <c r="C8" s="4">
        <v>-2795</v>
      </c>
      <c r="E8" s="4">
        <v>56</v>
      </c>
    </row>
    <row r="9" spans="1:5" ht="12.75">
      <c r="A9" t="s">
        <v>64</v>
      </c>
      <c r="C9" s="4"/>
      <c r="E9" s="4"/>
    </row>
    <row r="10" spans="1:5" ht="12.75">
      <c r="A10" t="s">
        <v>87</v>
      </c>
      <c r="C10" s="4">
        <v>166</v>
      </c>
      <c r="E10" s="4">
        <v>191</v>
      </c>
    </row>
    <row r="11" spans="1:5" ht="12.75">
      <c r="A11" t="s">
        <v>88</v>
      </c>
      <c r="C11" s="4">
        <v>708</v>
      </c>
      <c r="E11" s="4">
        <v>950</v>
      </c>
    </row>
    <row r="12" spans="1:5" ht="12.75" hidden="1">
      <c r="A12" t="s">
        <v>89</v>
      </c>
      <c r="C12" s="4"/>
      <c r="E12" s="4">
        <v>0</v>
      </c>
    </row>
    <row r="13" spans="1:5" ht="12.75">
      <c r="A13" t="s">
        <v>90</v>
      </c>
      <c r="C13" s="36">
        <v>279</v>
      </c>
      <c r="E13" s="4">
        <v>382</v>
      </c>
    </row>
    <row r="14" spans="1:5" ht="12.75">
      <c r="A14" t="s">
        <v>35</v>
      </c>
      <c r="C14" s="4">
        <v>54</v>
      </c>
      <c r="E14" s="4">
        <v>15</v>
      </c>
    </row>
    <row r="15" spans="1:5" ht="12.75">
      <c r="A15" t="s">
        <v>91</v>
      </c>
      <c r="C15" s="4">
        <v>0</v>
      </c>
      <c r="E15" s="4">
        <v>2</v>
      </c>
    </row>
    <row r="16" spans="1:5" ht="12.75">
      <c r="A16" t="s">
        <v>102</v>
      </c>
      <c r="C16" s="4">
        <v>0</v>
      </c>
      <c r="E16" s="4">
        <v>1</v>
      </c>
    </row>
    <row r="17" spans="1:5" ht="12.75">
      <c r="A17" t="s">
        <v>92</v>
      </c>
      <c r="C17" s="4">
        <v>-147</v>
      </c>
      <c r="E17" s="4">
        <v>-247</v>
      </c>
    </row>
    <row r="18" spans="3:5" ht="12.75">
      <c r="C18" s="5"/>
      <c r="E18" s="5"/>
    </row>
    <row r="19" spans="1:5" ht="12.75">
      <c r="A19" s="1" t="s">
        <v>18</v>
      </c>
      <c r="C19" s="8">
        <f>SUM(C8:C18)</f>
        <v>-1735</v>
      </c>
      <c r="E19" s="8">
        <f>SUM(E8:E18)</f>
        <v>1350</v>
      </c>
    </row>
    <row r="20" spans="3:5" ht="12.75">
      <c r="C20" s="4"/>
      <c r="E20" s="4"/>
    </row>
    <row r="21" spans="1:5" ht="12.75">
      <c r="A21" t="s">
        <v>11</v>
      </c>
      <c r="C21" s="4"/>
      <c r="E21" s="4"/>
    </row>
    <row r="22" spans="1:5" ht="12.75">
      <c r="A22" s="27" t="s">
        <v>57</v>
      </c>
      <c r="C22" s="4">
        <v>-391</v>
      </c>
      <c r="E22" s="4">
        <v>-928</v>
      </c>
    </row>
    <row r="23" spans="1:5" ht="12.75">
      <c r="A23" s="27" t="s">
        <v>58</v>
      </c>
      <c r="C23" s="4">
        <v>141</v>
      </c>
      <c r="E23" s="4">
        <v>-206</v>
      </c>
    </row>
    <row r="24" spans="1:5" ht="12.75">
      <c r="A24" s="27"/>
      <c r="C24" s="4"/>
      <c r="E24" s="4"/>
    </row>
    <row r="25" spans="1:5" ht="12.75">
      <c r="A25" s="27" t="s">
        <v>68</v>
      </c>
      <c r="C25" s="6">
        <f>SUM(C19:C24)</f>
        <v>-1985</v>
      </c>
      <c r="E25" s="6">
        <f>SUM(E19:E24)</f>
        <v>216</v>
      </c>
    </row>
    <row r="26" spans="1:5" ht="12.75">
      <c r="A26" s="27"/>
      <c r="C26" s="4"/>
      <c r="E26" s="4"/>
    </row>
    <row r="27" spans="1:5" ht="12.75">
      <c r="A27" s="27" t="s">
        <v>79</v>
      </c>
      <c r="C27" s="4">
        <f>-C14</f>
        <v>-54</v>
      </c>
      <c r="E27" s="4">
        <v>-15</v>
      </c>
    </row>
    <row r="28" spans="1:5" ht="12.75">
      <c r="A28" s="27" t="s">
        <v>93</v>
      </c>
      <c r="C28" s="4">
        <v>-5</v>
      </c>
      <c r="E28" s="4">
        <v>-24</v>
      </c>
    </row>
    <row r="29" spans="3:5" ht="12.75">
      <c r="C29" s="5"/>
      <c r="E29" s="5"/>
    </row>
    <row r="30" spans="1:5" ht="13.5" thickBot="1">
      <c r="A30" s="1" t="s">
        <v>61</v>
      </c>
      <c r="C30" s="7">
        <f>SUM(C25:C29)</f>
        <v>-2044</v>
      </c>
      <c r="E30" s="7">
        <f>SUM(E25:E29)</f>
        <v>177</v>
      </c>
    </row>
    <row r="31" spans="3:5" ht="13.5" thickTop="1">
      <c r="C31" s="13"/>
      <c r="E31" s="13"/>
    </row>
    <row r="32" spans="1:5" ht="12.75">
      <c r="A32" s="1" t="s">
        <v>24</v>
      </c>
      <c r="C32" s="4"/>
      <c r="E32" s="4"/>
    </row>
    <row r="33" spans="1:5" ht="12.75">
      <c r="A33" s="27" t="s">
        <v>94</v>
      </c>
      <c r="C33" s="4">
        <f>-C17</f>
        <v>147</v>
      </c>
      <c r="E33" s="4">
        <v>247</v>
      </c>
    </row>
    <row r="34" spans="1:5" ht="12.75">
      <c r="A34" s="27" t="s">
        <v>95</v>
      </c>
      <c r="C34" s="4">
        <v>-742</v>
      </c>
      <c r="E34" s="4">
        <v>-908</v>
      </c>
    </row>
    <row r="35" spans="1:5" ht="12.75">
      <c r="A35" t="s">
        <v>96</v>
      </c>
      <c r="C35" s="4">
        <v>0</v>
      </c>
      <c r="E35" s="4">
        <v>1</v>
      </c>
    </row>
    <row r="36" spans="1:5" ht="12.75" customHeight="1" hidden="1">
      <c r="A36" t="s">
        <v>97</v>
      </c>
      <c r="C36" s="36"/>
      <c r="E36" s="4">
        <v>0</v>
      </c>
    </row>
    <row r="37" spans="1:5" ht="12.75">
      <c r="A37" t="s">
        <v>36</v>
      </c>
      <c r="C37" s="4">
        <v>-137</v>
      </c>
      <c r="E37" s="4">
        <v>-182</v>
      </c>
    </row>
    <row r="38" spans="3:5" ht="12.75">
      <c r="C38" s="13"/>
      <c r="E38" s="13"/>
    </row>
    <row r="39" spans="1:5" ht="12.75">
      <c r="A39" s="1" t="s">
        <v>19</v>
      </c>
      <c r="C39" s="6">
        <f>SUM(C33:C38)</f>
        <v>-732</v>
      </c>
      <c r="E39" s="6">
        <f>SUM(E33:E38)</f>
        <v>-842</v>
      </c>
    </row>
    <row r="40" spans="3:5" ht="12.75">
      <c r="C40" s="4"/>
      <c r="E40" s="4"/>
    </row>
    <row r="41" spans="1:5" ht="12.75">
      <c r="A41" s="1" t="s">
        <v>25</v>
      </c>
      <c r="C41" s="4"/>
      <c r="E41" s="4"/>
    </row>
    <row r="42" spans="1:5" ht="12.75">
      <c r="A42" s="27" t="s">
        <v>81</v>
      </c>
      <c r="C42" s="13">
        <v>-108</v>
      </c>
      <c r="E42" s="13">
        <v>-103</v>
      </c>
    </row>
    <row r="43" spans="1:5" ht="12.75">
      <c r="A43" s="27" t="s">
        <v>106</v>
      </c>
      <c r="C43" s="13">
        <v>1182</v>
      </c>
      <c r="E43" s="13">
        <v>0</v>
      </c>
    </row>
    <row r="44" spans="1:5" ht="12.75">
      <c r="A44" s="27"/>
      <c r="C44" s="13"/>
      <c r="E44" s="13"/>
    </row>
    <row r="45" spans="1:5" ht="12.75">
      <c r="A45" s="1" t="s">
        <v>20</v>
      </c>
      <c r="C45" s="6">
        <f>SUM(C42:C44)</f>
        <v>1074</v>
      </c>
      <c r="E45" s="6">
        <f>SUM(E42:E44)</f>
        <v>-103</v>
      </c>
    </row>
    <row r="46" spans="3:5" ht="12.75">
      <c r="C46" s="4"/>
      <c r="E46" s="4"/>
    </row>
    <row r="47" spans="1:5" ht="12.75">
      <c r="A47" t="s">
        <v>3</v>
      </c>
      <c r="C47" s="13"/>
      <c r="E47" s="13"/>
    </row>
    <row r="48" spans="1:5" ht="12.75">
      <c r="A48" t="s">
        <v>26</v>
      </c>
      <c r="C48" s="4">
        <f>C30+C39+C45</f>
        <v>-1702</v>
      </c>
      <c r="E48" s="4">
        <f>E30+E39+E45</f>
        <v>-768</v>
      </c>
    </row>
    <row r="49" spans="3:5" ht="12.75">
      <c r="C49" s="4"/>
      <c r="E49" s="4"/>
    </row>
    <row r="50" spans="1:5" ht="12.75">
      <c r="A50" t="s">
        <v>21</v>
      </c>
      <c r="C50" s="4">
        <f>E54</f>
        <v>8865</v>
      </c>
      <c r="E50" s="4">
        <v>9634</v>
      </c>
    </row>
    <row r="51" spans="3:5" ht="12.75">
      <c r="C51" s="4"/>
      <c r="E51" s="4"/>
    </row>
    <row r="52" spans="1:5" ht="12.75">
      <c r="A52" t="s">
        <v>98</v>
      </c>
      <c r="C52" s="4">
        <v>0</v>
      </c>
      <c r="E52" s="4">
        <v>-1</v>
      </c>
    </row>
    <row r="53" spans="3:5" ht="12.75">
      <c r="C53" s="4"/>
      <c r="E53" s="4"/>
    </row>
    <row r="54" spans="1:5" ht="12.75">
      <c r="A54" t="s">
        <v>38</v>
      </c>
      <c r="B54" s="1" t="s">
        <v>70</v>
      </c>
      <c r="C54" s="37">
        <f>SUM(C48:C53)</f>
        <v>7163</v>
      </c>
      <c r="E54" s="37">
        <f>SUM(E48:E53)</f>
        <v>8865</v>
      </c>
    </row>
    <row r="55" spans="1:5" ht="12.75">
      <c r="A55" t="s">
        <v>3</v>
      </c>
      <c r="C55" s="13" t="s">
        <v>3</v>
      </c>
      <c r="E55" s="13" t="s">
        <v>3</v>
      </c>
    </row>
    <row r="56" spans="3:5" ht="12.75">
      <c r="C56" s="4"/>
      <c r="E56" s="4"/>
    </row>
    <row r="57" spans="3:7" ht="12.75">
      <c r="C57" s="4"/>
      <c r="D57" s="1"/>
      <c r="E57" s="4"/>
      <c r="F57" s="1"/>
      <c r="G57" s="1"/>
    </row>
    <row r="58" spans="4:7" ht="12.75">
      <c r="D58" s="1"/>
      <c r="F58" s="1"/>
      <c r="G58" s="1"/>
    </row>
    <row r="59" spans="1:5" ht="12.75">
      <c r="A59" s="1" t="s">
        <v>59</v>
      </c>
      <c r="B59" s="1"/>
      <c r="C59" s="1"/>
      <c r="E59" s="1"/>
    </row>
    <row r="60" spans="1:5" ht="12.75">
      <c r="A60" s="1" t="s">
        <v>104</v>
      </c>
      <c r="B60" s="1"/>
      <c r="C60" s="1"/>
      <c r="E60" s="1"/>
    </row>
    <row r="61" ht="12.75">
      <c r="A61" s="1"/>
    </row>
    <row r="62" ht="12.75">
      <c r="A62" s="1"/>
    </row>
    <row r="63" ht="12.75">
      <c r="A63" s="1"/>
    </row>
    <row r="64" ht="12.75">
      <c r="A64" s="1" t="s">
        <v>70</v>
      </c>
    </row>
    <row r="65" spans="1:5" ht="12.75">
      <c r="A65" s="38" t="s">
        <v>46</v>
      </c>
      <c r="C65" s="39">
        <v>39355</v>
      </c>
      <c r="E65" s="39">
        <v>39082</v>
      </c>
    </row>
    <row r="67" spans="1:5" ht="12.75">
      <c r="A67" t="s">
        <v>75</v>
      </c>
      <c r="C67" s="4">
        <v>6722</v>
      </c>
      <c r="E67" s="4">
        <v>7891</v>
      </c>
    </row>
    <row r="68" spans="1:5" ht="12.75">
      <c r="A68" t="s">
        <v>47</v>
      </c>
      <c r="C68" s="34">
        <v>441</v>
      </c>
      <c r="E68" s="4">
        <v>974</v>
      </c>
    </row>
    <row r="69" spans="3:5" ht="13.5" thickBot="1">
      <c r="C69" s="45">
        <f>SUM(C67:C68)</f>
        <v>7163</v>
      </c>
      <c r="E69" s="40">
        <f>SUM(E67:E68)</f>
        <v>8865</v>
      </c>
    </row>
    <row r="70" ht="13.5" thickTop="1"/>
    <row r="75" ht="12.75">
      <c r="A75" s="34"/>
    </row>
  </sheetData>
  <printOptions/>
  <pageMargins left="0.75" right="0.2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1"/>
  <sheetViews>
    <sheetView workbookViewId="0" topLeftCell="A1">
      <pane ySplit="3" topLeftCell="BM7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0" t="str">
        <f>'CASH FLOW'!A1</f>
        <v>The Media Shoppe Berhad (383028-D)</v>
      </c>
    </row>
    <row r="2" spans="1:5" ht="12.75">
      <c r="A2" s="1" t="s">
        <v>33</v>
      </c>
      <c r="B2" s="1"/>
      <c r="C2" s="1"/>
      <c r="D2" s="1"/>
      <c r="E2" s="1"/>
    </row>
    <row r="3" spans="1:5" ht="12.75">
      <c r="A3" s="1" t="str">
        <f>'CASH FLOW'!A3</f>
        <v>For the 9 months ended 30 September 2007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43</v>
      </c>
      <c r="E6" s="3"/>
      <c r="F6" s="3" t="s">
        <v>14</v>
      </c>
      <c r="G6" s="3"/>
      <c r="H6" s="3" t="s">
        <v>45</v>
      </c>
      <c r="I6" s="3"/>
      <c r="J6" s="3"/>
    </row>
    <row r="7" spans="2:10" ht="13.5" thickBot="1">
      <c r="B7" s="16" t="s">
        <v>13</v>
      </c>
      <c r="C7" s="16"/>
      <c r="D7" s="16" t="s">
        <v>44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111</v>
      </c>
    </row>
    <row r="12" spans="1:10" ht="12.75">
      <c r="A12" t="s">
        <v>101</v>
      </c>
      <c r="B12" s="4">
        <v>13164</v>
      </c>
      <c r="C12" s="4"/>
      <c r="D12" s="4">
        <v>9551</v>
      </c>
      <c r="E12" s="4"/>
      <c r="F12" s="4">
        <v>-2147</v>
      </c>
      <c r="G12" s="4"/>
      <c r="H12" s="4">
        <v>-13</v>
      </c>
      <c r="I12" s="4"/>
      <c r="J12" s="4">
        <f>SUM(B12:I12)</f>
        <v>20555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74</v>
      </c>
      <c r="B14" s="43">
        <v>0</v>
      </c>
      <c r="C14" s="4"/>
      <c r="D14" s="43">
        <v>0</v>
      </c>
      <c r="E14" s="4"/>
      <c r="F14" s="43">
        <v>0</v>
      </c>
      <c r="G14" s="4"/>
      <c r="H14" s="4">
        <v>0</v>
      </c>
      <c r="I14" s="4"/>
      <c r="J14" s="4">
        <f>SUM(B14:I14)</f>
        <v>0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7" t="s">
        <v>113</v>
      </c>
      <c r="B16" s="43" t="s">
        <v>60</v>
      </c>
      <c r="C16" s="4"/>
      <c r="D16" s="43" t="s">
        <v>60</v>
      </c>
      <c r="E16" s="4"/>
      <c r="F16" s="4">
        <f>-771-891-1134</f>
        <v>-2796</v>
      </c>
      <c r="G16" s="4"/>
      <c r="H16" s="43">
        <v>0</v>
      </c>
      <c r="I16" s="4"/>
      <c r="J16" s="4">
        <f>SUM(B16:I16)</f>
        <v>-2796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0" ht="12.75">
      <c r="B18" s="13" t="s">
        <v>3</v>
      </c>
      <c r="C18" s="4"/>
      <c r="D18" s="13" t="s">
        <v>3</v>
      </c>
      <c r="E18" s="4"/>
      <c r="F18" s="4"/>
      <c r="G18" s="4"/>
      <c r="H18" s="13" t="s">
        <v>3</v>
      </c>
      <c r="I18" s="4"/>
      <c r="J18" s="4"/>
    </row>
    <row r="19" spans="1:10" ht="12.75">
      <c r="A19" t="s">
        <v>112</v>
      </c>
      <c r="B19" s="36">
        <f>SUM(B12:B18)</f>
        <v>13164</v>
      </c>
      <c r="C19" s="36"/>
      <c r="D19" s="36">
        <f>SUM(D12:D18)</f>
        <v>9551</v>
      </c>
      <c r="E19" s="4"/>
      <c r="F19" s="4">
        <f>SUM(F12:F18)</f>
        <v>-4943</v>
      </c>
      <c r="G19" s="4"/>
      <c r="H19" s="4">
        <f>SUM(H12:H18)</f>
        <v>-13</v>
      </c>
      <c r="I19" s="4"/>
      <c r="J19" s="4">
        <f>SUM(J12:J18)</f>
        <v>17759</v>
      </c>
    </row>
    <row r="20" spans="1:10" ht="13.5" thickBot="1">
      <c r="A20" t="s">
        <v>3</v>
      </c>
      <c r="B20" s="48"/>
      <c r="C20" s="36"/>
      <c r="D20" s="48"/>
      <c r="E20" s="4"/>
      <c r="F20" s="12"/>
      <c r="G20" s="4"/>
      <c r="H20" s="12"/>
      <c r="I20" s="4"/>
      <c r="J20" s="12"/>
    </row>
    <row r="21" ht="12.75">
      <c r="A21" s="26"/>
    </row>
    <row r="22" spans="2:10" ht="12.75">
      <c r="B22" s="3" t="s">
        <v>12</v>
      </c>
      <c r="C22" s="3"/>
      <c r="D22" s="3" t="s">
        <v>43</v>
      </c>
      <c r="E22" s="3"/>
      <c r="F22" s="3" t="s">
        <v>14</v>
      </c>
      <c r="G22" s="3"/>
      <c r="H22" s="3" t="s">
        <v>45</v>
      </c>
      <c r="I22" s="3"/>
      <c r="J22" s="3"/>
    </row>
    <row r="23" spans="2:10" ht="13.5" thickBot="1">
      <c r="B23" s="16" t="s">
        <v>13</v>
      </c>
      <c r="C23" s="16"/>
      <c r="D23" s="16" t="s">
        <v>44</v>
      </c>
      <c r="E23" s="16"/>
      <c r="F23" s="16" t="s">
        <v>15</v>
      </c>
      <c r="G23" s="16"/>
      <c r="H23" s="16" t="s">
        <v>7</v>
      </c>
      <c r="I23" s="16"/>
      <c r="J23" s="16" t="s">
        <v>16</v>
      </c>
    </row>
    <row r="24" spans="2:10" ht="12.75">
      <c r="B24" s="3" t="s">
        <v>2</v>
      </c>
      <c r="C24" s="3"/>
      <c r="D24" s="3" t="s">
        <v>2</v>
      </c>
      <c r="E24" s="3"/>
      <c r="F24" s="3" t="s">
        <v>2</v>
      </c>
      <c r="G24" s="3"/>
      <c r="H24" s="3" t="s">
        <v>2</v>
      </c>
      <c r="I24" s="3"/>
      <c r="J24" s="3" t="s">
        <v>2</v>
      </c>
    </row>
    <row r="26" ht="12.75">
      <c r="A26" s="1" t="s">
        <v>114</v>
      </c>
    </row>
    <row r="28" spans="1:10" ht="12.75">
      <c r="A28" t="s">
        <v>84</v>
      </c>
      <c r="B28" s="4">
        <v>13164</v>
      </c>
      <c r="C28" s="4"/>
      <c r="D28" s="4">
        <v>9551</v>
      </c>
      <c r="E28" s="4"/>
      <c r="F28" s="4">
        <v>-2191</v>
      </c>
      <c r="G28" s="4"/>
      <c r="H28" s="4">
        <v>-12</v>
      </c>
      <c r="I28" s="4"/>
      <c r="J28" s="4">
        <v>20512</v>
      </c>
    </row>
    <row r="29" spans="1:10" ht="12.75">
      <c r="A29" s="29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t="s">
        <v>74</v>
      </c>
      <c r="B30" s="43">
        <v>0</v>
      </c>
      <c r="C30" s="4"/>
      <c r="D30" s="43">
        <v>0</v>
      </c>
      <c r="E30" s="4"/>
      <c r="F30" s="43">
        <v>0</v>
      </c>
      <c r="G30" s="4"/>
      <c r="H30" s="4">
        <v>-1</v>
      </c>
      <c r="I30" s="4"/>
      <c r="J30" s="4">
        <v>-1</v>
      </c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7" t="s">
        <v>115</v>
      </c>
      <c r="B32" s="43" t="s">
        <v>60</v>
      </c>
      <c r="C32" s="4"/>
      <c r="D32" s="43" t="s">
        <v>60</v>
      </c>
      <c r="E32" s="4"/>
      <c r="F32" s="4">
        <v>-244</v>
      </c>
      <c r="G32" s="4"/>
      <c r="H32" s="43" t="s">
        <v>60</v>
      </c>
      <c r="I32" s="4"/>
      <c r="J32" s="4">
        <v>-244</v>
      </c>
    </row>
    <row r="33" spans="2:10" ht="13.5" thickBot="1">
      <c r="B33" s="12"/>
      <c r="C33" s="4"/>
      <c r="D33" s="12"/>
      <c r="E33" s="4"/>
      <c r="F33" s="12"/>
      <c r="G33" s="4"/>
      <c r="H33" s="12"/>
      <c r="I33" s="4"/>
      <c r="J33" s="12"/>
    </row>
    <row r="34" spans="2:10" ht="12.75">
      <c r="B34" s="13" t="s">
        <v>3</v>
      </c>
      <c r="C34" s="4"/>
      <c r="D34" s="13" t="s">
        <v>3</v>
      </c>
      <c r="E34" s="4"/>
      <c r="F34" s="4"/>
      <c r="G34" s="4"/>
      <c r="H34" s="13" t="s">
        <v>3</v>
      </c>
      <c r="I34" s="4"/>
      <c r="J34" s="4"/>
    </row>
    <row r="35" spans="1:10" ht="12.75">
      <c r="A35" t="s">
        <v>116</v>
      </c>
      <c r="B35" s="4">
        <v>13164</v>
      </c>
      <c r="C35" s="4"/>
      <c r="D35" s="4">
        <v>9551</v>
      </c>
      <c r="E35" s="4"/>
      <c r="F35" s="4">
        <v>-2435</v>
      </c>
      <c r="G35" s="4"/>
      <c r="H35" s="4">
        <v>-13</v>
      </c>
      <c r="I35" s="4"/>
      <c r="J35" s="4">
        <v>20267</v>
      </c>
    </row>
    <row r="36" spans="1:10" ht="13.5" thickBot="1">
      <c r="A36" t="s">
        <v>3</v>
      </c>
      <c r="B36" s="12"/>
      <c r="C36" s="4"/>
      <c r="D36" s="12"/>
      <c r="E36" s="4"/>
      <c r="F36" s="12"/>
      <c r="G36" s="4"/>
      <c r="H36" s="12"/>
      <c r="I36" s="4"/>
      <c r="J36" s="12"/>
    </row>
    <row r="37" ht="12.75">
      <c r="A37" s="26"/>
    </row>
    <row r="38" spans="1:11" ht="12.75">
      <c r="A38" s="1" t="s">
        <v>69</v>
      </c>
      <c r="B38" s="1"/>
      <c r="C38" s="1"/>
      <c r="D38" s="1"/>
      <c r="E38" s="1"/>
      <c r="F38" s="1"/>
      <c r="G38" s="1"/>
      <c r="H38" s="1"/>
      <c r="I38" s="27"/>
      <c r="J38" s="27"/>
      <c r="K38" s="27"/>
    </row>
    <row r="39" spans="1:11" ht="12.75">
      <c r="A39" s="1" t="s">
        <v>100</v>
      </c>
      <c r="B39" s="1"/>
      <c r="C39" s="1"/>
      <c r="D39" s="1"/>
      <c r="E39" s="1"/>
      <c r="F39" s="1"/>
      <c r="G39" s="1"/>
      <c r="H39" s="1"/>
      <c r="I39" s="27"/>
      <c r="J39" s="27"/>
      <c r="K39" s="27"/>
    </row>
    <row r="40" spans="1:10" ht="12.75">
      <c r="A40" s="1"/>
      <c r="J40" s="27"/>
    </row>
    <row r="41" ht="12.75">
      <c r="A41" s="1"/>
    </row>
  </sheetData>
  <printOptions/>
  <pageMargins left="0.75" right="0.5" top="1" bottom="0.5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0:D13"/>
  <sheetViews>
    <sheetView workbookViewId="0" topLeftCell="A1">
      <selection activeCell="H15" sqref="H15"/>
    </sheetView>
  </sheetViews>
  <sheetFormatPr defaultColWidth="9.140625" defaultRowHeight="12.75"/>
  <sheetData>
    <row r="10" ht="27.75">
      <c r="D10" s="68" t="s">
        <v>107</v>
      </c>
    </row>
    <row r="11" ht="12.75">
      <c r="D11" s="2"/>
    </row>
    <row r="12" ht="16.5" customHeight="1">
      <c r="D12" s="67" t="s">
        <v>118</v>
      </c>
    </row>
    <row r="13" ht="20.25">
      <c r="D13" s="67" t="s">
        <v>117</v>
      </c>
    </row>
  </sheetData>
  <printOptions horizontalCentered="1"/>
  <pageMargins left="0.2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Hicks</cp:lastModifiedBy>
  <cp:lastPrinted>2007-11-22T02:41:19Z</cp:lastPrinted>
  <dcterms:created xsi:type="dcterms:W3CDTF">1999-09-28T02:28:44Z</dcterms:created>
  <dcterms:modified xsi:type="dcterms:W3CDTF">2007-11-21T08:44:52Z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